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4-25/AA_Documents 24-25/C_Production 24-25/24-25 Production anglo/Avec nouveau nom_IDM/AVEC CORRECTION DESIGNER/"/>
    </mc:Choice>
  </mc:AlternateContent>
  <xr:revisionPtr revIDLastSave="1" documentId="8_{74F56AF6-5A23-4A5D-82EB-2F8984234B02}" xr6:coauthVersionLast="47" xr6:coauthVersionMax="47" xr10:uidLastSave="{C3EAD338-17E0-4B22-B707-E49E1D0055B3}"/>
  <bookViews>
    <workbookView xWindow="2868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(locked)'!$14:$14</definedName>
    <definedName name="_xlnm.Print_Area" localSheetId="1">'All. &amp; Origin Detail (locked)'!$A$2:$R$55</definedName>
    <definedName name="_xlnm.Print_Area" localSheetId="2">'Costs Detail'!$A$3:$P$206</definedName>
    <definedName name="_xlnm.Print_Area" localSheetId="3">'Explanation of Variances'!$A$2:$E$47</definedName>
    <definedName name="_xlnm.Print_Area" localSheetId="0">'Summary Page (locked)'!$A$2:$I$62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8" i="1" l="1"/>
  <c r="AB169" i="1"/>
  <c r="Z169" i="1"/>
  <c r="Y169" i="1"/>
  <c r="W169" i="1"/>
  <c r="V169" i="1"/>
  <c r="U169" i="1"/>
  <c r="T169" i="1"/>
  <c r="S169" i="1"/>
  <c r="R169" i="1"/>
  <c r="H75" i="7" l="1"/>
  <c r="H74" i="7"/>
  <c r="H73" i="7"/>
  <c r="H72" i="7"/>
  <c r="H71" i="7"/>
  <c r="H70" i="7"/>
  <c r="H68" i="7"/>
  <c r="H67" i="7"/>
  <c r="H66" i="7"/>
  <c r="C47" i="6" l="1"/>
  <c r="C46" i="4"/>
  <c r="G46" i="4"/>
  <c r="C54" i="4" l="1"/>
  <c r="P203" i="1" l="1"/>
  <c r="M203" i="1"/>
  <c r="L203" i="1"/>
  <c r="P201" i="1"/>
  <c r="M201" i="1"/>
  <c r="L201" i="1"/>
  <c r="P196" i="1"/>
  <c r="M196" i="1"/>
  <c r="L196" i="1"/>
  <c r="P195" i="1"/>
  <c r="M195" i="1"/>
  <c r="L195" i="1"/>
  <c r="P194" i="1"/>
  <c r="M194" i="1"/>
  <c r="L194" i="1"/>
  <c r="P193" i="1"/>
  <c r="M193" i="1"/>
  <c r="L193" i="1"/>
  <c r="P191" i="1"/>
  <c r="M191" i="1"/>
  <c r="L191" i="1"/>
  <c r="P190" i="1"/>
  <c r="M190" i="1"/>
  <c r="L190" i="1"/>
  <c r="P189" i="1"/>
  <c r="M189" i="1"/>
  <c r="L189"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5" i="1"/>
  <c r="M165" i="1"/>
  <c r="L165" i="1"/>
  <c r="P160" i="1"/>
  <c r="M160" i="1"/>
  <c r="L160" i="1"/>
  <c r="P159" i="1"/>
  <c r="M159" i="1"/>
  <c r="L159" i="1"/>
  <c r="P158" i="1"/>
  <c r="M158" i="1"/>
  <c r="L158" i="1"/>
  <c r="P157" i="1"/>
  <c r="M157" i="1"/>
  <c r="L157" i="1"/>
  <c r="P156" i="1"/>
  <c r="M156" i="1"/>
  <c r="L156" i="1"/>
  <c r="P155" i="1"/>
  <c r="M155" i="1"/>
  <c r="L155" i="1"/>
  <c r="P154" i="1"/>
  <c r="M154" i="1"/>
  <c r="L154" i="1"/>
  <c r="P153" i="1"/>
  <c r="M153" i="1"/>
  <c r="L153" i="1"/>
  <c r="P152" i="1"/>
  <c r="M152" i="1"/>
  <c r="L152" i="1"/>
  <c r="P151" i="1"/>
  <c r="M151" i="1"/>
  <c r="L151"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31" i="1"/>
  <c r="M131" i="1"/>
  <c r="L131" i="1"/>
  <c r="P127" i="1"/>
  <c r="M127" i="1"/>
  <c r="L127" i="1"/>
  <c r="P126" i="1"/>
  <c r="M126" i="1"/>
  <c r="L126" i="1"/>
  <c r="P125" i="1"/>
  <c r="M125" i="1"/>
  <c r="L125" i="1"/>
  <c r="P124" i="1"/>
  <c r="M124" i="1"/>
  <c r="L124" i="1"/>
  <c r="P123" i="1"/>
  <c r="M123" i="1"/>
  <c r="L123" i="1"/>
  <c r="P122" i="1"/>
  <c r="M122" i="1"/>
  <c r="L122" i="1"/>
  <c r="P121" i="1"/>
  <c r="M121" i="1"/>
  <c r="L121" i="1"/>
  <c r="P120" i="1"/>
  <c r="M120" i="1"/>
  <c r="L120" i="1"/>
  <c r="P119" i="1"/>
  <c r="M119" i="1"/>
  <c r="L119" i="1"/>
  <c r="P112" i="1"/>
  <c r="M112" i="1"/>
  <c r="L112" i="1"/>
  <c r="P111" i="1"/>
  <c r="M111" i="1"/>
  <c r="L111" i="1"/>
  <c r="P110" i="1"/>
  <c r="M110" i="1"/>
  <c r="L110" i="1"/>
  <c r="P109" i="1"/>
  <c r="M109" i="1"/>
  <c r="L109" i="1"/>
  <c r="P108" i="1"/>
  <c r="M108" i="1"/>
  <c r="L108" i="1"/>
  <c r="P107" i="1"/>
  <c r="M107" i="1"/>
  <c r="L107" i="1"/>
  <c r="P106" i="1"/>
  <c r="M106" i="1"/>
  <c r="L106" i="1"/>
  <c r="P105" i="1"/>
  <c r="M105" i="1"/>
  <c r="L105" i="1"/>
  <c r="P104" i="1"/>
  <c r="M104" i="1"/>
  <c r="L104" i="1"/>
  <c r="P100" i="1"/>
  <c r="M100" i="1"/>
  <c r="L100" i="1"/>
  <c r="P99" i="1"/>
  <c r="M99" i="1"/>
  <c r="L99" i="1"/>
  <c r="P98" i="1"/>
  <c r="M98" i="1"/>
  <c r="L98" i="1"/>
  <c r="P94" i="1"/>
  <c r="M94" i="1"/>
  <c r="L94" i="1"/>
  <c r="P93" i="1"/>
  <c r="M93" i="1"/>
  <c r="L93" i="1"/>
  <c r="P92" i="1"/>
  <c r="M92" i="1"/>
  <c r="L92" i="1"/>
  <c r="P91" i="1"/>
  <c r="M91" i="1"/>
  <c r="L91" i="1"/>
  <c r="P87" i="1"/>
  <c r="M87" i="1"/>
  <c r="L87" i="1"/>
  <c r="P86" i="1"/>
  <c r="M86" i="1"/>
  <c r="L86" i="1"/>
  <c r="P85" i="1"/>
  <c r="M85" i="1"/>
  <c r="L85" i="1"/>
  <c r="P84" i="1"/>
  <c r="M84" i="1"/>
  <c r="L84" i="1"/>
  <c r="P83" i="1"/>
  <c r="M83" i="1"/>
  <c r="L83" i="1"/>
  <c r="P82" i="1"/>
  <c r="M82" i="1"/>
  <c r="L82" i="1"/>
  <c r="P81" i="1"/>
  <c r="M81" i="1"/>
  <c r="L81" i="1"/>
  <c r="P80" i="1"/>
  <c r="M80" i="1"/>
  <c r="L80" i="1"/>
  <c r="P79" i="1"/>
  <c r="M79" i="1"/>
  <c r="L79" i="1"/>
  <c r="P75" i="1"/>
  <c r="M75" i="1"/>
  <c r="L75" i="1"/>
  <c r="P74" i="1"/>
  <c r="M74" i="1"/>
  <c r="L74" i="1"/>
  <c r="P73" i="1"/>
  <c r="M73" i="1"/>
  <c r="L73" i="1"/>
  <c r="P72" i="1"/>
  <c r="M72" i="1"/>
  <c r="L72" i="1"/>
  <c r="P71" i="1"/>
  <c r="M71" i="1"/>
  <c r="L71" i="1"/>
  <c r="P70" i="1"/>
  <c r="M70" i="1"/>
  <c r="L70" i="1"/>
  <c r="P69" i="1"/>
  <c r="M69" i="1"/>
  <c r="L69"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8" i="1"/>
  <c r="M28" i="1"/>
  <c r="L28" i="1"/>
  <c r="P27" i="1"/>
  <c r="M27" i="1"/>
  <c r="L27" i="1"/>
  <c r="P26" i="1"/>
  <c r="M26" i="1"/>
  <c r="L26" i="1"/>
  <c r="P25" i="1"/>
  <c r="M25" i="1"/>
  <c r="L25" i="1"/>
  <c r="P24" i="1"/>
  <c r="M24" i="1"/>
  <c r="L24" i="1"/>
  <c r="P23" i="1"/>
  <c r="M23" i="1"/>
  <c r="L23" i="1"/>
  <c r="P18" i="1"/>
  <c r="M18" i="1"/>
  <c r="L18" i="1"/>
  <c r="C218" i="1" l="1"/>
  <c r="C55" i="4" s="1"/>
  <c r="I181" i="1" l="1"/>
  <c r="I180" i="1"/>
  <c r="I179" i="1"/>
  <c r="I178" i="1"/>
  <c r="I177" i="1"/>
  <c r="I176" i="1"/>
  <c r="I175" i="1"/>
  <c r="I174" i="1"/>
  <c r="I173" i="1"/>
  <c r="I172" i="1"/>
  <c r="I171" i="1"/>
  <c r="I170" i="1"/>
  <c r="I169" i="1"/>
  <c r="I168" i="1"/>
  <c r="I167" i="1"/>
  <c r="I166" i="1"/>
  <c r="I160" i="1"/>
  <c r="I159" i="1"/>
  <c r="I158" i="1"/>
  <c r="I157" i="1"/>
  <c r="I156" i="1"/>
  <c r="I155" i="1"/>
  <c r="I154" i="1"/>
  <c r="I153" i="1"/>
  <c r="I152" i="1"/>
  <c r="I151" i="1"/>
  <c r="D47" i="6"/>
  <c r="G217" i="1"/>
  <c r="G54" i="4" s="1"/>
  <c r="G216" i="1"/>
  <c r="AB18" i="1"/>
  <c r="Z18" i="1"/>
  <c r="Y18" i="1"/>
  <c r="W18" i="1"/>
  <c r="V18" i="1"/>
  <c r="T18" i="1"/>
  <c r="S18" i="1"/>
  <c r="R18" i="1"/>
  <c r="H216" i="1" l="1"/>
  <c r="G53" i="4"/>
  <c r="G218" i="1"/>
  <c r="G55" i="4" s="1"/>
  <c r="H217" i="1"/>
  <c r="I54" i="4" s="1"/>
  <c r="G18" i="1"/>
  <c r="I18" i="1" s="1"/>
  <c r="F19" i="1"/>
  <c r="E19" i="1"/>
  <c r="C19" i="1"/>
  <c r="I53" i="4" l="1"/>
  <c r="H218" i="1"/>
  <c r="I55" i="4" s="1"/>
  <c r="H18" i="1"/>
  <c r="AA18" i="1"/>
  <c r="U18" i="1"/>
  <c r="D6" i="7"/>
  <c r="D5" i="7"/>
  <c r="D4" i="7"/>
  <c r="D3" i="7"/>
  <c r="G77" i="7"/>
  <c r="H76" i="7" s="1"/>
  <c r="H57" i="7"/>
  <c r="H48" i="7"/>
  <c r="H34" i="7"/>
  <c r="H23" i="7"/>
  <c r="H50" i="7" s="1"/>
  <c r="H59" i="7" s="1"/>
  <c r="C53" i="4" l="1"/>
  <c r="B54" i="4"/>
  <c r="B53" i="4"/>
  <c r="H77" i="7" l="1"/>
  <c r="C11" i="4"/>
  <c r="C10" i="4"/>
  <c r="C9" i="4"/>
  <c r="C8" i="4"/>
  <c r="F10" i="6"/>
  <c r="F9" i="6"/>
  <c r="F8" i="6"/>
  <c r="F7" i="6"/>
  <c r="C10" i="3"/>
  <c r="C9" i="3"/>
  <c r="C8" i="3"/>
  <c r="C7" i="3"/>
  <c r="G156" i="1" l="1"/>
  <c r="AA156" i="1" s="1"/>
  <c r="G157" i="1"/>
  <c r="AA157" i="1" s="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57" i="1"/>
  <c r="S57" i="1"/>
  <c r="T57" i="1"/>
  <c r="U57" i="1"/>
  <c r="V57" i="1"/>
  <c r="W57" i="1"/>
  <c r="Y57" i="1"/>
  <c r="Z57" i="1"/>
  <c r="AB57" i="1"/>
  <c r="R151" i="1"/>
  <c r="S151" i="1"/>
  <c r="T151" i="1"/>
  <c r="U151" i="1"/>
  <c r="W151" i="1"/>
  <c r="Y151" i="1"/>
  <c r="Z151" i="1"/>
  <c r="AB151" i="1"/>
  <c r="R152" i="1"/>
  <c r="S152" i="1"/>
  <c r="T152" i="1"/>
  <c r="U152" i="1"/>
  <c r="V152" i="1"/>
  <c r="W152" i="1"/>
  <c r="Y152" i="1"/>
  <c r="Z152" i="1"/>
  <c r="AB152" i="1"/>
  <c r="R153" i="1"/>
  <c r="S153" i="1"/>
  <c r="T153" i="1"/>
  <c r="U153" i="1"/>
  <c r="V153" i="1"/>
  <c r="W153" i="1"/>
  <c r="Y153" i="1"/>
  <c r="Z153" i="1"/>
  <c r="AB153" i="1"/>
  <c r="R154" i="1"/>
  <c r="S154" i="1"/>
  <c r="T154" i="1"/>
  <c r="U154" i="1"/>
  <c r="V154" i="1"/>
  <c r="W154" i="1"/>
  <c r="Y154" i="1"/>
  <c r="Z154" i="1"/>
  <c r="AB154" i="1"/>
  <c r="R157" i="1"/>
  <c r="S157" i="1"/>
  <c r="T157" i="1"/>
  <c r="U157" i="1"/>
  <c r="V157" i="1"/>
  <c r="W157" i="1"/>
  <c r="Y157" i="1"/>
  <c r="Z157" i="1"/>
  <c r="AB157" i="1"/>
  <c r="G28" i="1"/>
  <c r="H28" i="1" s="1"/>
  <c r="I28" i="1"/>
  <c r="R28" i="1"/>
  <c r="S28" i="1"/>
  <c r="T28" i="1"/>
  <c r="U28" i="1"/>
  <c r="V28" i="1"/>
  <c r="W28" i="1"/>
  <c r="Y28" i="1"/>
  <c r="Z28" i="1"/>
  <c r="AB28" i="1"/>
  <c r="G37" i="1"/>
  <c r="H37" i="1" s="1"/>
  <c r="I37" i="1"/>
  <c r="R37" i="1"/>
  <c r="S37" i="1"/>
  <c r="T37" i="1"/>
  <c r="U37" i="1"/>
  <c r="V37" i="1"/>
  <c r="W37" i="1"/>
  <c r="Y37" i="1"/>
  <c r="Z37" i="1"/>
  <c r="AB37" i="1"/>
  <c r="G52" i="1"/>
  <c r="I52" i="1"/>
  <c r="R52" i="1"/>
  <c r="S52" i="1"/>
  <c r="T52" i="1"/>
  <c r="U52" i="1"/>
  <c r="V52" i="1"/>
  <c r="W52" i="1"/>
  <c r="Y52" i="1"/>
  <c r="Z52" i="1"/>
  <c r="AB52" i="1"/>
  <c r="G65" i="1"/>
  <c r="I65" i="1"/>
  <c r="R65" i="1"/>
  <c r="S65" i="1"/>
  <c r="T65" i="1"/>
  <c r="U65" i="1"/>
  <c r="V65" i="1"/>
  <c r="W65" i="1"/>
  <c r="Y65" i="1"/>
  <c r="Z65" i="1"/>
  <c r="AB65" i="1"/>
  <c r="G203" i="1"/>
  <c r="H203" i="1" s="1"/>
  <c r="G33" i="1"/>
  <c r="H33" i="1" s="1"/>
  <c r="I33" i="1"/>
  <c r="G34" i="1"/>
  <c r="H34" i="1" s="1"/>
  <c r="I34" i="1"/>
  <c r="G35" i="1"/>
  <c r="H35" i="1" s="1"/>
  <c r="I35" i="1"/>
  <c r="G36" i="1"/>
  <c r="H36" i="1" s="1"/>
  <c r="I36" i="1"/>
  <c r="C38" i="1"/>
  <c r="E38" i="1"/>
  <c r="F38" i="1"/>
  <c r="G43" i="1"/>
  <c r="AA43" i="1" s="1"/>
  <c r="I43" i="1"/>
  <c r="G45" i="1"/>
  <c r="I45" i="1"/>
  <c r="G46" i="1"/>
  <c r="H46" i="1" s="1"/>
  <c r="I46" i="1"/>
  <c r="G47" i="1"/>
  <c r="H47" i="1" s="1"/>
  <c r="I47" i="1"/>
  <c r="G167" i="1"/>
  <c r="H167" i="1" s="1"/>
  <c r="G168" i="1"/>
  <c r="H168" i="1" s="1"/>
  <c r="G169" i="1"/>
  <c r="AA169" i="1" s="1"/>
  <c r="G170" i="1"/>
  <c r="H170" i="1" s="1"/>
  <c r="G171" i="1"/>
  <c r="H171" i="1" s="1"/>
  <c r="G172" i="1"/>
  <c r="H172" i="1" s="1"/>
  <c r="G173" i="1"/>
  <c r="H173" i="1" s="1"/>
  <c r="G174" i="1"/>
  <c r="H174" i="1" s="1"/>
  <c r="G175" i="1"/>
  <c r="H175" i="1" s="1"/>
  <c r="G176" i="1"/>
  <c r="H176" i="1" s="1"/>
  <c r="G177" i="1"/>
  <c r="H177" i="1" s="1"/>
  <c r="G178" i="1"/>
  <c r="H178" i="1" s="1"/>
  <c r="G179" i="1"/>
  <c r="H179" i="1" s="1"/>
  <c r="G180" i="1"/>
  <c r="H180" i="1" s="1"/>
  <c r="G151" i="1"/>
  <c r="H151" i="1" s="1"/>
  <c r="G152" i="1"/>
  <c r="AA152" i="1" s="1"/>
  <c r="G153" i="1"/>
  <c r="G154" i="1"/>
  <c r="AA154" i="1" s="1"/>
  <c r="F161" i="1"/>
  <c r="F33" i="4" s="1"/>
  <c r="E161" i="1"/>
  <c r="E33" i="4" s="1"/>
  <c r="C161" i="1"/>
  <c r="C32" i="6" s="1"/>
  <c r="AB174" i="1"/>
  <c r="AB175" i="1"/>
  <c r="Z174" i="1"/>
  <c r="Z175" i="1"/>
  <c r="Y174" i="1"/>
  <c r="Y175" i="1"/>
  <c r="W174" i="1"/>
  <c r="W175" i="1"/>
  <c r="V174" i="1"/>
  <c r="V175" i="1"/>
  <c r="U174" i="1"/>
  <c r="U175" i="1"/>
  <c r="T174" i="1"/>
  <c r="T175" i="1"/>
  <c r="S174" i="1"/>
  <c r="S175" i="1"/>
  <c r="R174" i="1"/>
  <c r="R175" i="1"/>
  <c r="AB110" i="1"/>
  <c r="Z110" i="1"/>
  <c r="Y110" i="1"/>
  <c r="W110" i="1"/>
  <c r="V110" i="1"/>
  <c r="U110" i="1"/>
  <c r="T110" i="1"/>
  <c r="S110" i="1"/>
  <c r="R110" i="1"/>
  <c r="AB50" i="1"/>
  <c r="Z50" i="1"/>
  <c r="Y50" i="1"/>
  <c r="W50" i="1"/>
  <c r="V50" i="1"/>
  <c r="U50" i="1"/>
  <c r="T50" i="1"/>
  <c r="S50" i="1"/>
  <c r="R50" i="1"/>
  <c r="G57" i="1"/>
  <c r="H57" i="1" s="1"/>
  <c r="I110" i="1"/>
  <c r="I57" i="1"/>
  <c r="I50" i="1"/>
  <c r="G110" i="1"/>
  <c r="G50" i="1"/>
  <c r="AA50" i="1" s="1"/>
  <c r="I195" i="1"/>
  <c r="I194" i="1"/>
  <c r="I193" i="1"/>
  <c r="I189" i="1"/>
  <c r="I165" i="1"/>
  <c r="I143" i="1"/>
  <c r="I142" i="1"/>
  <c r="I141" i="1"/>
  <c r="I140" i="1"/>
  <c r="I139" i="1"/>
  <c r="I138" i="1"/>
  <c r="I137" i="1"/>
  <c r="I136" i="1"/>
  <c r="I135" i="1"/>
  <c r="I134" i="1"/>
  <c r="I133" i="1"/>
  <c r="I132" i="1"/>
  <c r="I131" i="1"/>
  <c r="I127" i="1"/>
  <c r="I126" i="1"/>
  <c r="I125" i="1"/>
  <c r="I124" i="1"/>
  <c r="I123" i="1"/>
  <c r="I122" i="1"/>
  <c r="I121" i="1"/>
  <c r="I120" i="1"/>
  <c r="I119" i="1"/>
  <c r="I112" i="1"/>
  <c r="I111" i="1"/>
  <c r="I109" i="1"/>
  <c r="I108" i="1"/>
  <c r="I107" i="1"/>
  <c r="I106" i="1"/>
  <c r="I105" i="1"/>
  <c r="I104" i="1"/>
  <c r="I100" i="1"/>
  <c r="I99" i="1"/>
  <c r="I98" i="1"/>
  <c r="I94" i="1"/>
  <c r="I93" i="1"/>
  <c r="I92" i="1"/>
  <c r="I87" i="1"/>
  <c r="I86" i="1"/>
  <c r="I85" i="1"/>
  <c r="I84" i="1"/>
  <c r="I83" i="1"/>
  <c r="I82" i="1"/>
  <c r="I81" i="1"/>
  <c r="I80" i="1"/>
  <c r="I79" i="1"/>
  <c r="I75" i="1"/>
  <c r="I74" i="1"/>
  <c r="I73" i="1"/>
  <c r="I72" i="1"/>
  <c r="I71" i="1"/>
  <c r="I70" i="1"/>
  <c r="I64" i="1"/>
  <c r="I63" i="1"/>
  <c r="I62" i="1"/>
  <c r="I61" i="1"/>
  <c r="I60" i="1"/>
  <c r="I59" i="1"/>
  <c r="I56" i="1"/>
  <c r="I51" i="1"/>
  <c r="I49" i="1"/>
  <c r="I48" i="1"/>
  <c r="I27" i="1"/>
  <c r="I24" i="1"/>
  <c r="I23" i="1"/>
  <c r="C41" i="6"/>
  <c r="C39" i="6"/>
  <c r="AB203" i="1"/>
  <c r="P41" i="6" s="1"/>
  <c r="Z203" i="1"/>
  <c r="N41" i="6" s="1"/>
  <c r="Y203" i="1"/>
  <c r="M41" i="6" s="1"/>
  <c r="AB201" i="1"/>
  <c r="P39" i="6" s="1"/>
  <c r="Z201" i="1"/>
  <c r="N39" i="6" s="1"/>
  <c r="Y201" i="1"/>
  <c r="M39" i="6" s="1"/>
  <c r="R203" i="1"/>
  <c r="F41" i="6" s="1"/>
  <c r="AB196" i="1"/>
  <c r="Z196" i="1"/>
  <c r="Y196" i="1"/>
  <c r="AB195" i="1"/>
  <c r="Z195" i="1"/>
  <c r="Y195" i="1"/>
  <c r="AB194" i="1"/>
  <c r="Z194" i="1"/>
  <c r="Y194" i="1"/>
  <c r="AB193" i="1"/>
  <c r="Z193" i="1"/>
  <c r="Y193" i="1"/>
  <c r="AB191" i="1"/>
  <c r="Z191" i="1"/>
  <c r="Y191" i="1"/>
  <c r="AB190" i="1"/>
  <c r="Z190" i="1"/>
  <c r="Y190" i="1"/>
  <c r="AB189" i="1"/>
  <c r="Z189" i="1"/>
  <c r="Y189" i="1"/>
  <c r="AB181" i="1"/>
  <c r="Z181" i="1"/>
  <c r="Y181" i="1"/>
  <c r="AB180" i="1"/>
  <c r="Z180" i="1"/>
  <c r="Y180" i="1"/>
  <c r="AB173" i="1"/>
  <c r="Z173" i="1"/>
  <c r="Y173" i="1"/>
  <c r="AB172" i="1"/>
  <c r="Z172" i="1"/>
  <c r="Y172" i="1"/>
  <c r="AB171" i="1"/>
  <c r="Z171" i="1"/>
  <c r="Y171" i="1"/>
  <c r="AB170" i="1"/>
  <c r="Z170" i="1"/>
  <c r="Y170" i="1"/>
  <c r="AB168" i="1"/>
  <c r="Z168" i="1"/>
  <c r="Y168" i="1"/>
  <c r="AB167" i="1"/>
  <c r="Z167" i="1"/>
  <c r="Y167" i="1"/>
  <c r="AB166" i="1"/>
  <c r="Z166" i="1"/>
  <c r="Y166" i="1"/>
  <c r="AB165" i="1"/>
  <c r="Z165" i="1"/>
  <c r="Y165" i="1"/>
  <c r="AB160" i="1"/>
  <c r="Z160" i="1"/>
  <c r="Y160" i="1"/>
  <c r="AB159" i="1"/>
  <c r="Z159" i="1"/>
  <c r="Y159" i="1"/>
  <c r="AB158" i="1"/>
  <c r="Z158" i="1"/>
  <c r="Y158" i="1"/>
  <c r="AB156" i="1"/>
  <c r="Z156" i="1"/>
  <c r="Y156" i="1"/>
  <c r="AB155" i="1"/>
  <c r="Z155" i="1"/>
  <c r="Y155"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31" i="1"/>
  <c r="Z131" i="1"/>
  <c r="Y131"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9" i="1"/>
  <c r="Z119" i="1"/>
  <c r="Y119" i="1"/>
  <c r="AB112" i="1"/>
  <c r="Z112" i="1"/>
  <c r="Y112" i="1"/>
  <c r="AB111" i="1"/>
  <c r="Z111" i="1"/>
  <c r="Y111" i="1"/>
  <c r="AB109" i="1"/>
  <c r="Z109" i="1"/>
  <c r="Y109" i="1"/>
  <c r="AB108" i="1"/>
  <c r="Z108" i="1"/>
  <c r="Y108" i="1"/>
  <c r="AB107" i="1"/>
  <c r="Z107" i="1"/>
  <c r="Y107" i="1"/>
  <c r="AB106" i="1"/>
  <c r="Z106" i="1"/>
  <c r="Y106" i="1"/>
  <c r="AB105" i="1"/>
  <c r="Z105" i="1"/>
  <c r="Y105" i="1"/>
  <c r="AB104" i="1"/>
  <c r="Z104" i="1"/>
  <c r="Y104" i="1"/>
  <c r="AB100" i="1"/>
  <c r="Z100" i="1"/>
  <c r="Y100" i="1"/>
  <c r="AB99" i="1"/>
  <c r="Z99" i="1"/>
  <c r="Y99" i="1"/>
  <c r="AB98" i="1"/>
  <c r="Z98" i="1"/>
  <c r="Y98" i="1"/>
  <c r="AB94" i="1"/>
  <c r="Z94" i="1"/>
  <c r="Y94" i="1"/>
  <c r="AB93" i="1"/>
  <c r="Z93" i="1"/>
  <c r="Y93" i="1"/>
  <c r="AB92" i="1"/>
  <c r="Z92" i="1"/>
  <c r="Y92" i="1"/>
  <c r="AB91" i="1"/>
  <c r="Z91" i="1"/>
  <c r="Y91" i="1"/>
  <c r="AB87" i="1"/>
  <c r="Z87" i="1"/>
  <c r="Y87" i="1"/>
  <c r="AB86" i="1"/>
  <c r="Z86" i="1"/>
  <c r="Y86" i="1"/>
  <c r="AB85" i="1"/>
  <c r="Z85" i="1"/>
  <c r="Y85" i="1"/>
  <c r="AB84" i="1"/>
  <c r="Z84" i="1"/>
  <c r="Y84" i="1"/>
  <c r="AB83" i="1"/>
  <c r="Z83" i="1"/>
  <c r="Y83" i="1"/>
  <c r="AB82" i="1"/>
  <c r="Z82" i="1"/>
  <c r="Y82" i="1"/>
  <c r="AB81" i="1"/>
  <c r="Z81" i="1"/>
  <c r="Y81" i="1"/>
  <c r="AB80" i="1"/>
  <c r="Z80" i="1"/>
  <c r="Y80" i="1"/>
  <c r="AB79" i="1"/>
  <c r="Z79" i="1"/>
  <c r="Y79" i="1"/>
  <c r="AB75" i="1"/>
  <c r="Z75" i="1"/>
  <c r="Y75" i="1"/>
  <c r="AB74" i="1"/>
  <c r="Z74" i="1"/>
  <c r="Y74" i="1"/>
  <c r="AB73" i="1"/>
  <c r="Z73" i="1"/>
  <c r="Y73" i="1"/>
  <c r="AB72" i="1"/>
  <c r="Z72" i="1"/>
  <c r="Y72" i="1"/>
  <c r="AB71" i="1"/>
  <c r="Z71" i="1"/>
  <c r="Y71" i="1"/>
  <c r="AB70" i="1"/>
  <c r="Z70" i="1"/>
  <c r="Y70" i="1"/>
  <c r="AB69" i="1"/>
  <c r="Z69" i="1"/>
  <c r="Y69" i="1"/>
  <c r="AB64" i="1"/>
  <c r="Z64" i="1"/>
  <c r="Y64" i="1"/>
  <c r="AB63" i="1"/>
  <c r="Z63" i="1"/>
  <c r="Y63" i="1"/>
  <c r="AB62" i="1"/>
  <c r="Z62" i="1"/>
  <c r="Y62" i="1"/>
  <c r="AB61" i="1"/>
  <c r="Z61" i="1"/>
  <c r="Y61" i="1"/>
  <c r="AB60" i="1"/>
  <c r="Z60" i="1"/>
  <c r="Y60" i="1"/>
  <c r="AB59" i="1"/>
  <c r="Z59" i="1"/>
  <c r="Y59" i="1"/>
  <c r="AB58" i="1"/>
  <c r="Z58" i="1"/>
  <c r="Y58"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7" i="1"/>
  <c r="Z27" i="1"/>
  <c r="Y27" i="1"/>
  <c r="Z26" i="1"/>
  <c r="Y26" i="1"/>
  <c r="AB25" i="1"/>
  <c r="Z25" i="1"/>
  <c r="Y25" i="1"/>
  <c r="AB24" i="1"/>
  <c r="Z24" i="1"/>
  <c r="Y24" i="1"/>
  <c r="AB23" i="1"/>
  <c r="Z23" i="1"/>
  <c r="Y23" i="1"/>
  <c r="AB16" i="1"/>
  <c r="Z16" i="1"/>
  <c r="Y16" i="1"/>
  <c r="R16" i="1"/>
  <c r="S16" i="1"/>
  <c r="T16" i="1"/>
  <c r="P16" i="1"/>
  <c r="E197" i="1"/>
  <c r="E37" i="4" s="1"/>
  <c r="E38" i="4" s="1"/>
  <c r="F197" i="1"/>
  <c r="F37" i="4" s="1"/>
  <c r="F38" i="4" s="1"/>
  <c r="C197" i="1"/>
  <c r="C37" i="4" s="1"/>
  <c r="C38" i="4" s="1"/>
  <c r="E182" i="1"/>
  <c r="E34" i="4" s="1"/>
  <c r="F182" i="1"/>
  <c r="F34" i="4" s="1"/>
  <c r="C182" i="1"/>
  <c r="C33" i="6" s="1"/>
  <c r="E144" i="1"/>
  <c r="F144" i="1"/>
  <c r="C144" i="1"/>
  <c r="C30" i="4" s="1"/>
  <c r="E128" i="1"/>
  <c r="E29" i="4" s="1"/>
  <c r="F128" i="1"/>
  <c r="F29" i="4" s="1"/>
  <c r="C128" i="1"/>
  <c r="C29" i="4" s="1"/>
  <c r="E113" i="1"/>
  <c r="E26" i="4" s="1"/>
  <c r="F113" i="1"/>
  <c r="F26" i="4" s="1"/>
  <c r="C113" i="1"/>
  <c r="C25" i="6" s="1"/>
  <c r="E101" i="1"/>
  <c r="E25" i="4" s="1"/>
  <c r="F101" i="1"/>
  <c r="F25" i="4" s="1"/>
  <c r="C101" i="1"/>
  <c r="C24" i="6" s="1"/>
  <c r="E95" i="1"/>
  <c r="E24" i="4" s="1"/>
  <c r="F95" i="1"/>
  <c r="F24" i="4" s="1"/>
  <c r="C95" i="1"/>
  <c r="E88" i="1"/>
  <c r="E23" i="4" s="1"/>
  <c r="F88" i="1"/>
  <c r="F23" i="4" s="1"/>
  <c r="C88" i="1"/>
  <c r="C23" i="4" s="1"/>
  <c r="E76" i="1"/>
  <c r="F76" i="1"/>
  <c r="F22" i="4" s="1"/>
  <c r="C76" i="1"/>
  <c r="C21" i="6" s="1"/>
  <c r="E66" i="1"/>
  <c r="E21" i="4" s="1"/>
  <c r="F66" i="1"/>
  <c r="F21" i="4" s="1"/>
  <c r="C66" i="1"/>
  <c r="C20" i="6" s="1"/>
  <c r="E53" i="1"/>
  <c r="E20" i="4" s="1"/>
  <c r="F53" i="1"/>
  <c r="F20" i="4" s="1"/>
  <c r="C53" i="1"/>
  <c r="C19" i="6" s="1"/>
  <c r="E17" i="4"/>
  <c r="C15" i="4"/>
  <c r="E29" i="1"/>
  <c r="F29" i="1"/>
  <c r="C29" i="1"/>
  <c r="E15" i="4"/>
  <c r="F15" i="4"/>
  <c r="F42" i="4"/>
  <c r="E42" i="4"/>
  <c r="C42" i="4"/>
  <c r="F40" i="4"/>
  <c r="E40" i="4"/>
  <c r="C40" i="4"/>
  <c r="W49" i="1"/>
  <c r="V49" i="1"/>
  <c r="U49" i="1"/>
  <c r="T49" i="1"/>
  <c r="S49" i="1"/>
  <c r="R49" i="1"/>
  <c r="G49" i="1"/>
  <c r="AA49" i="1" s="1"/>
  <c r="W201" i="1"/>
  <c r="K39" i="6" s="1"/>
  <c r="W203" i="1"/>
  <c r="W189" i="1"/>
  <c r="W190" i="1"/>
  <c r="W193" i="1"/>
  <c r="W194" i="1"/>
  <c r="W195" i="1"/>
  <c r="W196" i="1"/>
  <c r="W165" i="1"/>
  <c r="W166" i="1"/>
  <c r="W167" i="1"/>
  <c r="AA168" i="1"/>
  <c r="W168" i="1"/>
  <c r="W170" i="1"/>
  <c r="W171" i="1"/>
  <c r="W172" i="1"/>
  <c r="W173" i="1"/>
  <c r="W180" i="1"/>
  <c r="W181" i="1"/>
  <c r="W155" i="1"/>
  <c r="W156" i="1"/>
  <c r="W158" i="1"/>
  <c r="W159" i="1"/>
  <c r="W160" i="1"/>
  <c r="G131" i="1"/>
  <c r="AA131" i="1" s="1"/>
  <c r="W131" i="1"/>
  <c r="W132" i="1"/>
  <c r="W133" i="1"/>
  <c r="W134" i="1"/>
  <c r="G135" i="1"/>
  <c r="AA135" i="1" s="1"/>
  <c r="W135" i="1"/>
  <c r="G136" i="1"/>
  <c r="AA136" i="1" s="1"/>
  <c r="W136" i="1"/>
  <c r="G137" i="1"/>
  <c r="H137" i="1" s="1"/>
  <c r="W137" i="1"/>
  <c r="W138" i="1"/>
  <c r="W139" i="1"/>
  <c r="G140" i="1"/>
  <c r="AA140" i="1" s="1"/>
  <c r="W140" i="1"/>
  <c r="W141" i="1"/>
  <c r="W142" i="1"/>
  <c r="W143" i="1"/>
  <c r="W119" i="1"/>
  <c r="W120" i="1"/>
  <c r="W121" i="1"/>
  <c r="W122" i="1"/>
  <c r="W123" i="1"/>
  <c r="W124" i="1"/>
  <c r="W125" i="1"/>
  <c r="W126" i="1"/>
  <c r="W127" i="1"/>
  <c r="G104" i="1"/>
  <c r="H104" i="1" s="1"/>
  <c r="W104" i="1"/>
  <c r="W105" i="1"/>
  <c r="W106" i="1"/>
  <c r="G107" i="1"/>
  <c r="H107" i="1" s="1"/>
  <c r="W107" i="1"/>
  <c r="W108" i="1"/>
  <c r="W109" i="1"/>
  <c r="W111" i="1"/>
  <c r="W112" i="1"/>
  <c r="W98" i="1"/>
  <c r="W99" i="1"/>
  <c r="W100" i="1"/>
  <c r="G92" i="1"/>
  <c r="AA92" i="1" s="1"/>
  <c r="W92" i="1"/>
  <c r="W93" i="1"/>
  <c r="W94" i="1"/>
  <c r="W79" i="1"/>
  <c r="W80" i="1"/>
  <c r="W81" i="1"/>
  <c r="W82" i="1"/>
  <c r="W83" i="1"/>
  <c r="W84" i="1"/>
  <c r="W85" i="1"/>
  <c r="W86" i="1"/>
  <c r="W87" i="1"/>
  <c r="W70" i="1"/>
  <c r="W71" i="1"/>
  <c r="W72" i="1"/>
  <c r="W73" i="1"/>
  <c r="G74" i="1"/>
  <c r="AA74" i="1" s="1"/>
  <c r="W74" i="1"/>
  <c r="W75" i="1"/>
  <c r="W56" i="1"/>
  <c r="W58" i="1"/>
  <c r="W59" i="1"/>
  <c r="W60" i="1"/>
  <c r="W61" i="1"/>
  <c r="W62" i="1"/>
  <c r="W63" i="1"/>
  <c r="W64" i="1"/>
  <c r="W43" i="1"/>
  <c r="W45" i="1"/>
  <c r="W46" i="1"/>
  <c r="W47" i="1"/>
  <c r="W48" i="1"/>
  <c r="W51" i="1"/>
  <c r="W33" i="1"/>
  <c r="W34" i="1"/>
  <c r="W35" i="1"/>
  <c r="W36" i="1"/>
  <c r="W23" i="1"/>
  <c r="G24" i="1"/>
  <c r="AA24" i="1" s="1"/>
  <c r="W24" i="1"/>
  <c r="W25" i="1"/>
  <c r="W26" i="1"/>
  <c r="W27" i="1"/>
  <c r="G16" i="1"/>
  <c r="W16" i="1"/>
  <c r="G201" i="1"/>
  <c r="G40" i="4" s="1"/>
  <c r="V201" i="1"/>
  <c r="J39" i="6" s="1"/>
  <c r="V203" i="1"/>
  <c r="J41" i="6" s="1"/>
  <c r="V189" i="1"/>
  <c r="V190" i="1"/>
  <c r="V191" i="1"/>
  <c r="V193" i="1"/>
  <c r="V194" i="1"/>
  <c r="V195" i="1"/>
  <c r="V196" i="1"/>
  <c r="V165" i="1"/>
  <c r="V166" i="1"/>
  <c r="V167" i="1"/>
  <c r="V168" i="1"/>
  <c r="V170" i="1"/>
  <c r="V171" i="1"/>
  <c r="V172" i="1"/>
  <c r="V173" i="1"/>
  <c r="V180" i="1"/>
  <c r="V181" i="1"/>
  <c r="V155" i="1"/>
  <c r="V156" i="1"/>
  <c r="V158" i="1"/>
  <c r="V159" i="1"/>
  <c r="V160" i="1"/>
  <c r="V131" i="1"/>
  <c r="G132" i="1"/>
  <c r="H132" i="1" s="1"/>
  <c r="V132" i="1"/>
  <c r="V133" i="1"/>
  <c r="V134" i="1"/>
  <c r="V135" i="1"/>
  <c r="V136" i="1"/>
  <c r="V137" i="1"/>
  <c r="G138" i="1"/>
  <c r="H138" i="1" s="1"/>
  <c r="V138" i="1"/>
  <c r="V139" i="1"/>
  <c r="V140" i="1"/>
  <c r="G141" i="1"/>
  <c r="AA141" i="1" s="1"/>
  <c r="V141" i="1"/>
  <c r="V142" i="1"/>
  <c r="V143" i="1"/>
  <c r="V119" i="1"/>
  <c r="V120" i="1"/>
  <c r="V121" i="1"/>
  <c r="V122" i="1"/>
  <c r="V123" i="1"/>
  <c r="V124" i="1"/>
  <c r="V125" i="1"/>
  <c r="V126" i="1"/>
  <c r="V127" i="1"/>
  <c r="V104" i="1"/>
  <c r="G105" i="1"/>
  <c r="H105" i="1" s="1"/>
  <c r="V105" i="1"/>
  <c r="G106" i="1"/>
  <c r="H106" i="1" s="1"/>
  <c r="V106" i="1"/>
  <c r="V107" i="1"/>
  <c r="G108" i="1"/>
  <c r="H108" i="1" s="1"/>
  <c r="V108" i="1"/>
  <c r="G109" i="1"/>
  <c r="AA109" i="1" s="1"/>
  <c r="V109" i="1"/>
  <c r="V111" i="1"/>
  <c r="V112" i="1"/>
  <c r="V98" i="1"/>
  <c r="V99" i="1"/>
  <c r="V100" i="1"/>
  <c r="V91" i="1"/>
  <c r="V92" i="1"/>
  <c r="V93" i="1"/>
  <c r="V94" i="1"/>
  <c r="V79" i="1"/>
  <c r="V80" i="1"/>
  <c r="V81" i="1"/>
  <c r="V82" i="1"/>
  <c r="V83" i="1"/>
  <c r="V84" i="1"/>
  <c r="V85" i="1"/>
  <c r="V86" i="1"/>
  <c r="V87" i="1"/>
  <c r="G69" i="1"/>
  <c r="H69" i="1" s="1"/>
  <c r="W69" i="1"/>
  <c r="V69" i="1"/>
  <c r="G70" i="1"/>
  <c r="H70" i="1" s="1"/>
  <c r="V70" i="1"/>
  <c r="V71" i="1"/>
  <c r="V72" i="1"/>
  <c r="G73" i="1"/>
  <c r="AA73" i="1" s="1"/>
  <c r="V73" i="1"/>
  <c r="V74" i="1"/>
  <c r="V75" i="1"/>
  <c r="V56" i="1"/>
  <c r="V58" i="1"/>
  <c r="V59" i="1"/>
  <c r="V60" i="1"/>
  <c r="V61" i="1"/>
  <c r="V62" i="1"/>
  <c r="V63" i="1"/>
  <c r="V64" i="1"/>
  <c r="V43" i="1"/>
  <c r="V45" i="1"/>
  <c r="V46" i="1"/>
  <c r="V47" i="1"/>
  <c r="V48" i="1"/>
  <c r="G51" i="1"/>
  <c r="AA51" i="1" s="1"/>
  <c r="V51" i="1"/>
  <c r="V33" i="1"/>
  <c r="AA34" i="1"/>
  <c r="V34" i="1"/>
  <c r="V35" i="1"/>
  <c r="V36" i="1"/>
  <c r="V23" i="1"/>
  <c r="V24" i="1"/>
  <c r="G25" i="1"/>
  <c r="AA25" i="1" s="1"/>
  <c r="V25" i="1"/>
  <c r="G27" i="1"/>
  <c r="V27" i="1"/>
  <c r="V16" i="1"/>
  <c r="T201" i="1"/>
  <c r="H39" i="6" s="1"/>
  <c r="T203" i="1"/>
  <c r="H41" i="6" s="1"/>
  <c r="T189" i="1"/>
  <c r="T190" i="1"/>
  <c r="T191" i="1"/>
  <c r="T193" i="1"/>
  <c r="T194" i="1"/>
  <c r="T195" i="1"/>
  <c r="T196" i="1"/>
  <c r="T165" i="1"/>
  <c r="T166" i="1"/>
  <c r="T167" i="1"/>
  <c r="T168" i="1"/>
  <c r="T170" i="1"/>
  <c r="T171" i="1"/>
  <c r="T172" i="1"/>
  <c r="T173" i="1"/>
  <c r="T180" i="1"/>
  <c r="T181" i="1"/>
  <c r="T155" i="1"/>
  <c r="T156" i="1"/>
  <c r="T158" i="1"/>
  <c r="T159" i="1"/>
  <c r="T160" i="1"/>
  <c r="T131" i="1"/>
  <c r="T132" i="1"/>
  <c r="T133" i="1"/>
  <c r="T134" i="1"/>
  <c r="T135" i="1"/>
  <c r="T136" i="1"/>
  <c r="T137" i="1"/>
  <c r="T138" i="1"/>
  <c r="T139" i="1"/>
  <c r="T140" i="1"/>
  <c r="T141" i="1"/>
  <c r="T142" i="1"/>
  <c r="T143" i="1"/>
  <c r="T119" i="1"/>
  <c r="T120" i="1"/>
  <c r="T121" i="1"/>
  <c r="T122" i="1"/>
  <c r="T123" i="1"/>
  <c r="T124" i="1"/>
  <c r="T125" i="1"/>
  <c r="T126" i="1"/>
  <c r="T127" i="1"/>
  <c r="T104" i="1"/>
  <c r="T105" i="1"/>
  <c r="T106" i="1"/>
  <c r="T107" i="1"/>
  <c r="T108" i="1"/>
  <c r="T109" i="1"/>
  <c r="T111" i="1"/>
  <c r="T112" i="1"/>
  <c r="T98" i="1"/>
  <c r="T99" i="1"/>
  <c r="T100" i="1"/>
  <c r="T91" i="1"/>
  <c r="T92" i="1"/>
  <c r="T93" i="1"/>
  <c r="T94" i="1"/>
  <c r="T79" i="1"/>
  <c r="T80" i="1"/>
  <c r="T81" i="1"/>
  <c r="T82" i="1"/>
  <c r="T83" i="1"/>
  <c r="T84" i="1"/>
  <c r="T85" i="1"/>
  <c r="T86" i="1"/>
  <c r="T87" i="1"/>
  <c r="T69" i="1"/>
  <c r="T70" i="1"/>
  <c r="T71" i="1"/>
  <c r="T72" i="1"/>
  <c r="T73" i="1"/>
  <c r="T74" i="1"/>
  <c r="T75" i="1"/>
  <c r="T56" i="1"/>
  <c r="T58" i="1"/>
  <c r="T59" i="1"/>
  <c r="T60" i="1"/>
  <c r="T61" i="1"/>
  <c r="T62" i="1"/>
  <c r="T63" i="1"/>
  <c r="T64" i="1"/>
  <c r="T43" i="1"/>
  <c r="T45" i="1"/>
  <c r="T46" i="1"/>
  <c r="T47" i="1"/>
  <c r="T48" i="1"/>
  <c r="T51" i="1"/>
  <c r="T33" i="1"/>
  <c r="T34" i="1"/>
  <c r="T35" i="1"/>
  <c r="T36" i="1"/>
  <c r="T23" i="1"/>
  <c r="T24" i="1"/>
  <c r="T25" i="1"/>
  <c r="T26" i="1"/>
  <c r="T27" i="1"/>
  <c r="U201" i="1"/>
  <c r="I39" i="6" s="1"/>
  <c r="U203" i="1"/>
  <c r="I41" i="6" s="1"/>
  <c r="U189" i="1"/>
  <c r="U191" i="1"/>
  <c r="U193" i="1"/>
  <c r="U194" i="1"/>
  <c r="U195" i="1"/>
  <c r="U196" i="1"/>
  <c r="G165" i="1"/>
  <c r="AA165" i="1" s="1"/>
  <c r="U165" i="1"/>
  <c r="G166" i="1"/>
  <c r="H166" i="1" s="1"/>
  <c r="U166" i="1"/>
  <c r="U167" i="1"/>
  <c r="U168" i="1"/>
  <c r="U170" i="1"/>
  <c r="U171" i="1"/>
  <c r="U172" i="1"/>
  <c r="U173" i="1"/>
  <c r="U180" i="1"/>
  <c r="G181" i="1"/>
  <c r="H181" i="1" s="1"/>
  <c r="U181" i="1"/>
  <c r="U155" i="1"/>
  <c r="U156" i="1"/>
  <c r="U158" i="1"/>
  <c r="U159" i="1"/>
  <c r="U160" i="1"/>
  <c r="U131" i="1"/>
  <c r="U132" i="1"/>
  <c r="G133" i="1"/>
  <c r="U133" i="1"/>
  <c r="G134" i="1"/>
  <c r="U134" i="1"/>
  <c r="U135" i="1"/>
  <c r="U136" i="1"/>
  <c r="U137" i="1"/>
  <c r="U138" i="1"/>
  <c r="G139" i="1"/>
  <c r="H139" i="1" s="1"/>
  <c r="U139" i="1"/>
  <c r="U140" i="1"/>
  <c r="U141" i="1"/>
  <c r="G142" i="1"/>
  <c r="H142" i="1" s="1"/>
  <c r="U142" i="1"/>
  <c r="G143" i="1"/>
  <c r="AA143" i="1" s="1"/>
  <c r="U143" i="1"/>
  <c r="U119" i="1"/>
  <c r="U120" i="1"/>
  <c r="U121" i="1"/>
  <c r="U122" i="1"/>
  <c r="U123" i="1"/>
  <c r="U124" i="1"/>
  <c r="U125" i="1"/>
  <c r="U126" i="1"/>
  <c r="U127" i="1"/>
  <c r="U104" i="1"/>
  <c r="U105" i="1"/>
  <c r="U106" i="1"/>
  <c r="U107" i="1"/>
  <c r="U108" i="1"/>
  <c r="U109" i="1"/>
  <c r="G111" i="1"/>
  <c r="AA111" i="1" s="1"/>
  <c r="U111" i="1"/>
  <c r="G112" i="1"/>
  <c r="H112" i="1" s="1"/>
  <c r="U112" i="1"/>
  <c r="U98" i="1"/>
  <c r="U99" i="1"/>
  <c r="U100" i="1"/>
  <c r="G91" i="1"/>
  <c r="H91" i="1" s="1"/>
  <c r="U91" i="1"/>
  <c r="U92" i="1"/>
  <c r="G93" i="1"/>
  <c r="AA93" i="1" s="1"/>
  <c r="U93" i="1"/>
  <c r="G94" i="1"/>
  <c r="H94" i="1" s="1"/>
  <c r="U94" i="1"/>
  <c r="U79" i="1"/>
  <c r="U80" i="1"/>
  <c r="U81" i="1"/>
  <c r="U82" i="1"/>
  <c r="U83" i="1"/>
  <c r="U84" i="1"/>
  <c r="U85" i="1"/>
  <c r="U86" i="1"/>
  <c r="U87" i="1"/>
  <c r="U69" i="1"/>
  <c r="U70" i="1"/>
  <c r="G71" i="1"/>
  <c r="H71" i="1" s="1"/>
  <c r="U71" i="1"/>
  <c r="G72" i="1"/>
  <c r="H72" i="1" s="1"/>
  <c r="U72" i="1"/>
  <c r="U73" i="1"/>
  <c r="U74" i="1"/>
  <c r="G75" i="1"/>
  <c r="H75" i="1" s="1"/>
  <c r="U75" i="1"/>
  <c r="U56" i="1"/>
  <c r="U59" i="1"/>
  <c r="U60" i="1"/>
  <c r="U61" i="1"/>
  <c r="U62" i="1"/>
  <c r="U63" i="1"/>
  <c r="U64" i="1"/>
  <c r="U43" i="1"/>
  <c r="U45" i="1"/>
  <c r="U46" i="1"/>
  <c r="U47" i="1"/>
  <c r="G48" i="1"/>
  <c r="AA48" i="1" s="1"/>
  <c r="U48" i="1"/>
  <c r="U51" i="1"/>
  <c r="U33" i="1"/>
  <c r="U34" i="1"/>
  <c r="U35" i="1"/>
  <c r="U36" i="1"/>
  <c r="G23" i="1"/>
  <c r="U23" i="1"/>
  <c r="U24" i="1"/>
  <c r="U25" i="1"/>
  <c r="G26" i="1"/>
  <c r="H26" i="1" s="1"/>
  <c r="U26" i="1"/>
  <c r="U27" i="1"/>
  <c r="U16" i="1"/>
  <c r="S201" i="1"/>
  <c r="G39" i="6" s="1"/>
  <c r="S203" i="1"/>
  <c r="G41" i="6" s="1"/>
  <c r="S189" i="1"/>
  <c r="S190" i="1"/>
  <c r="S191" i="1"/>
  <c r="S193" i="1"/>
  <c r="S194" i="1"/>
  <c r="S195" i="1"/>
  <c r="S196" i="1"/>
  <c r="S165" i="1"/>
  <c r="S166" i="1"/>
  <c r="S167" i="1"/>
  <c r="S168" i="1"/>
  <c r="S170" i="1"/>
  <c r="S171" i="1"/>
  <c r="S172" i="1"/>
  <c r="S173" i="1"/>
  <c r="S180" i="1"/>
  <c r="S181" i="1"/>
  <c r="S155" i="1"/>
  <c r="S156" i="1"/>
  <c r="S158" i="1"/>
  <c r="S159" i="1"/>
  <c r="S160" i="1"/>
  <c r="S131" i="1"/>
  <c r="S132" i="1"/>
  <c r="S133" i="1"/>
  <c r="S134" i="1"/>
  <c r="S135" i="1"/>
  <c r="S136" i="1"/>
  <c r="S137" i="1"/>
  <c r="S138" i="1"/>
  <c r="S139" i="1"/>
  <c r="S140" i="1"/>
  <c r="S141" i="1"/>
  <c r="S142" i="1"/>
  <c r="S143" i="1"/>
  <c r="S119" i="1"/>
  <c r="S120" i="1"/>
  <c r="S121" i="1"/>
  <c r="S122" i="1"/>
  <c r="S123" i="1"/>
  <c r="S124" i="1"/>
  <c r="S125" i="1"/>
  <c r="S126" i="1"/>
  <c r="S127" i="1"/>
  <c r="S104" i="1"/>
  <c r="S105" i="1"/>
  <c r="S106" i="1"/>
  <c r="S107" i="1"/>
  <c r="S108" i="1"/>
  <c r="S109" i="1"/>
  <c r="S111" i="1"/>
  <c r="S112" i="1"/>
  <c r="S98" i="1"/>
  <c r="S99" i="1"/>
  <c r="S100" i="1"/>
  <c r="S91" i="1"/>
  <c r="S92" i="1"/>
  <c r="S93" i="1"/>
  <c r="S94" i="1"/>
  <c r="S79" i="1"/>
  <c r="S80" i="1"/>
  <c r="S81" i="1"/>
  <c r="S82" i="1"/>
  <c r="S83" i="1"/>
  <c r="S84" i="1"/>
  <c r="S85" i="1"/>
  <c r="S86" i="1"/>
  <c r="S87" i="1"/>
  <c r="S69" i="1"/>
  <c r="S70" i="1"/>
  <c r="S71" i="1"/>
  <c r="S72" i="1"/>
  <c r="S73" i="1"/>
  <c r="S74" i="1"/>
  <c r="S75" i="1"/>
  <c r="S56" i="1"/>
  <c r="S58" i="1"/>
  <c r="S59" i="1"/>
  <c r="S60" i="1"/>
  <c r="S61" i="1"/>
  <c r="S62" i="1"/>
  <c r="S63" i="1"/>
  <c r="S64" i="1"/>
  <c r="S43" i="1"/>
  <c r="S45" i="1"/>
  <c r="S46" i="1"/>
  <c r="S47" i="1"/>
  <c r="S48" i="1"/>
  <c r="S51" i="1"/>
  <c r="S33" i="1"/>
  <c r="S34" i="1"/>
  <c r="S35" i="1"/>
  <c r="S36" i="1"/>
  <c r="S23" i="1"/>
  <c r="S24" i="1"/>
  <c r="S25" i="1"/>
  <c r="S26" i="1"/>
  <c r="S27" i="1"/>
  <c r="R201" i="1"/>
  <c r="F39" i="6" s="1"/>
  <c r="R189" i="1"/>
  <c r="R190" i="1"/>
  <c r="R191" i="1"/>
  <c r="R193" i="1"/>
  <c r="R194" i="1"/>
  <c r="R195" i="1"/>
  <c r="R196" i="1"/>
  <c r="R165" i="1"/>
  <c r="R166" i="1"/>
  <c r="R167" i="1"/>
  <c r="R168" i="1"/>
  <c r="R170" i="1"/>
  <c r="R171" i="1"/>
  <c r="R172" i="1"/>
  <c r="R173" i="1"/>
  <c r="R180" i="1"/>
  <c r="R181" i="1"/>
  <c r="R155" i="1"/>
  <c r="R156" i="1"/>
  <c r="R158" i="1"/>
  <c r="R159" i="1"/>
  <c r="R160" i="1"/>
  <c r="R131" i="1"/>
  <c r="R132" i="1"/>
  <c r="R133" i="1"/>
  <c r="R134" i="1"/>
  <c r="R135" i="1"/>
  <c r="R136" i="1"/>
  <c r="R137" i="1"/>
  <c r="R138" i="1"/>
  <c r="R139" i="1"/>
  <c r="R140" i="1"/>
  <c r="R141" i="1"/>
  <c r="R142" i="1"/>
  <c r="R143" i="1"/>
  <c r="R119" i="1"/>
  <c r="R120" i="1"/>
  <c r="R121" i="1"/>
  <c r="R122" i="1"/>
  <c r="R123" i="1"/>
  <c r="R124" i="1"/>
  <c r="R125" i="1"/>
  <c r="R126" i="1"/>
  <c r="R127" i="1"/>
  <c r="R104" i="1"/>
  <c r="R105" i="1"/>
  <c r="R106" i="1"/>
  <c r="R107" i="1"/>
  <c r="R108" i="1"/>
  <c r="R109" i="1"/>
  <c r="R111" i="1"/>
  <c r="R112" i="1"/>
  <c r="R98" i="1"/>
  <c r="R99" i="1"/>
  <c r="R100" i="1"/>
  <c r="R91" i="1"/>
  <c r="R92" i="1"/>
  <c r="R93" i="1"/>
  <c r="R94" i="1"/>
  <c r="R79" i="1"/>
  <c r="R80" i="1"/>
  <c r="R81" i="1"/>
  <c r="R82" i="1"/>
  <c r="R83" i="1"/>
  <c r="R84" i="1"/>
  <c r="R85" i="1"/>
  <c r="R86" i="1"/>
  <c r="R87" i="1"/>
  <c r="R69" i="1"/>
  <c r="R70" i="1"/>
  <c r="R71" i="1"/>
  <c r="R72" i="1"/>
  <c r="R73" i="1"/>
  <c r="R74" i="1"/>
  <c r="R75" i="1"/>
  <c r="R56" i="1"/>
  <c r="R58" i="1"/>
  <c r="R59" i="1"/>
  <c r="R60" i="1"/>
  <c r="R61" i="1"/>
  <c r="R62" i="1"/>
  <c r="R63" i="1"/>
  <c r="R64" i="1"/>
  <c r="R43" i="1"/>
  <c r="R45" i="1"/>
  <c r="R46" i="1"/>
  <c r="R47" i="1"/>
  <c r="R48" i="1"/>
  <c r="R51" i="1"/>
  <c r="R33" i="1"/>
  <c r="R34" i="1"/>
  <c r="R35" i="1"/>
  <c r="R36" i="1"/>
  <c r="R23" i="1"/>
  <c r="R24" i="1"/>
  <c r="R25" i="1"/>
  <c r="R26" i="1"/>
  <c r="R27" i="1"/>
  <c r="G189" i="1"/>
  <c r="H189" i="1" s="1"/>
  <c r="G191" i="1"/>
  <c r="H191" i="1" s="1"/>
  <c r="W191" i="1"/>
  <c r="G193" i="1"/>
  <c r="H193" i="1" s="1"/>
  <c r="G194" i="1"/>
  <c r="H194" i="1" s="1"/>
  <c r="G190" i="1"/>
  <c r="H190" i="1" s="1"/>
  <c r="U190" i="1"/>
  <c r="G195" i="1"/>
  <c r="AA195" i="1" s="1"/>
  <c r="G196" i="1"/>
  <c r="H196" i="1" s="1"/>
  <c r="G58" i="1"/>
  <c r="H58" i="1" s="1"/>
  <c r="G63" i="1"/>
  <c r="H63" i="1" s="1"/>
  <c r="G56" i="1"/>
  <c r="H56" i="1" s="1"/>
  <c r="G59" i="1"/>
  <c r="H59" i="1" s="1"/>
  <c r="G60" i="1"/>
  <c r="H60" i="1" s="1"/>
  <c r="G61" i="1"/>
  <c r="AA61" i="1" s="1"/>
  <c r="G62" i="1"/>
  <c r="H62" i="1" s="1"/>
  <c r="G80" i="1"/>
  <c r="AA80" i="1" s="1"/>
  <c r="G81" i="1"/>
  <c r="H81" i="1" s="1"/>
  <c r="G85" i="1"/>
  <c r="G84" i="1"/>
  <c r="H84" i="1" s="1"/>
  <c r="G64" i="1"/>
  <c r="AA64" i="1" s="1"/>
  <c r="G79" i="1"/>
  <c r="AA79" i="1" s="1"/>
  <c r="G82" i="1"/>
  <c r="G83" i="1"/>
  <c r="H83" i="1" s="1"/>
  <c r="G86" i="1"/>
  <c r="H86" i="1" s="1"/>
  <c r="G87" i="1"/>
  <c r="AA87" i="1" s="1"/>
  <c r="G98" i="1"/>
  <c r="G99" i="1"/>
  <c r="H99" i="1" s="1"/>
  <c r="G100" i="1"/>
  <c r="H100" i="1" s="1"/>
  <c r="G121" i="1"/>
  <c r="H121" i="1" s="1"/>
  <c r="G124" i="1"/>
  <c r="AA124" i="1" s="1"/>
  <c r="G120" i="1"/>
  <c r="H120" i="1" s="1"/>
  <c r="G158" i="1"/>
  <c r="G125" i="1"/>
  <c r="H125" i="1" s="1"/>
  <c r="G122" i="1"/>
  <c r="H122" i="1" s="1"/>
  <c r="G123" i="1"/>
  <c r="H123" i="1" s="1"/>
  <c r="G126" i="1"/>
  <c r="AA126" i="1" s="1"/>
  <c r="G127" i="1"/>
  <c r="AA127" i="1" s="1"/>
  <c r="G155" i="1"/>
  <c r="AA155" i="1" s="1"/>
  <c r="G159" i="1"/>
  <c r="AA159" i="1" s="1"/>
  <c r="G160" i="1"/>
  <c r="H160" i="1" s="1"/>
  <c r="G119" i="1"/>
  <c r="AA119" i="1" s="1"/>
  <c r="L16" i="1"/>
  <c r="I58" i="1"/>
  <c r="I25" i="1"/>
  <c r="I16" i="1"/>
  <c r="M16" i="1"/>
  <c r="V26" i="1"/>
  <c r="I91" i="1"/>
  <c r="I69" i="1"/>
  <c r="I203" i="1"/>
  <c r="W91" i="1"/>
  <c r="I190" i="1"/>
  <c r="I191" i="1"/>
  <c r="U58" i="1"/>
  <c r="I201" i="1"/>
  <c r="AB26" i="1"/>
  <c r="AA37" i="1"/>
  <c r="AA171" i="1"/>
  <c r="AA35" i="1"/>
  <c r="AA167" i="1"/>
  <c r="AA170" i="1"/>
  <c r="AA45" i="1"/>
  <c r="AA178" i="1"/>
  <c r="AA57" i="1"/>
  <c r="AA176" i="1"/>
  <c r="V151" i="1"/>
  <c r="AA175" i="1"/>
  <c r="AA52" i="1"/>
  <c r="H52" i="1"/>
  <c r="AA104" i="1" l="1"/>
  <c r="AA177" i="1"/>
  <c r="H23" i="1"/>
  <c r="F30" i="4"/>
  <c r="F31" i="4" s="1"/>
  <c r="F146" i="1"/>
  <c r="E30" i="4"/>
  <c r="E31" i="4" s="1"/>
  <c r="E146" i="1"/>
  <c r="C206" i="1"/>
  <c r="C210" i="1" s="1"/>
  <c r="I196" i="1"/>
  <c r="F16" i="4"/>
  <c r="F206" i="1"/>
  <c r="F210" i="1" s="1"/>
  <c r="F48" i="4" s="1"/>
  <c r="E16" i="4"/>
  <c r="E18" i="4" s="1"/>
  <c r="E206" i="1"/>
  <c r="E210" i="1" s="1"/>
  <c r="E48" i="4" s="1"/>
  <c r="AA105" i="1"/>
  <c r="AA179" i="1"/>
  <c r="H80" i="1"/>
  <c r="AA47" i="1"/>
  <c r="AA83" i="1"/>
  <c r="AA36" i="1"/>
  <c r="AA60" i="1"/>
  <c r="H127" i="1"/>
  <c r="H119" i="1"/>
  <c r="AA94" i="1"/>
  <c r="AA139" i="1"/>
  <c r="W19" i="1"/>
  <c r="K14" i="6" s="1"/>
  <c r="W101" i="1"/>
  <c r="K24" i="6" s="1"/>
  <c r="T19" i="1"/>
  <c r="H14" i="6" s="1"/>
  <c r="H16" i="1"/>
  <c r="H19" i="1" s="1"/>
  <c r="G19" i="1"/>
  <c r="S19" i="1"/>
  <c r="G14" i="6" s="1"/>
  <c r="AA121" i="1"/>
  <c r="R19" i="1"/>
  <c r="F14" i="6" s="1"/>
  <c r="U19" i="1"/>
  <c r="I14" i="6" s="1"/>
  <c r="V19" i="1"/>
  <c r="J14" i="6" s="1"/>
  <c r="Y19" i="1"/>
  <c r="M14" i="6" s="1"/>
  <c r="Z19" i="1"/>
  <c r="N14" i="6" s="1"/>
  <c r="AB19" i="1"/>
  <c r="P14" i="6" s="1"/>
  <c r="AA106" i="1"/>
  <c r="G42" i="4"/>
  <c r="I42" i="4" s="1"/>
  <c r="H73" i="1"/>
  <c r="D41" i="6"/>
  <c r="AA63" i="1"/>
  <c r="AA122" i="1"/>
  <c r="AA112" i="1"/>
  <c r="H135" i="1"/>
  <c r="H140" i="1"/>
  <c r="Z95" i="1"/>
  <c r="N23" i="6" s="1"/>
  <c r="Y101" i="1"/>
  <c r="M24" i="6" s="1"/>
  <c r="AA69" i="1"/>
  <c r="Z161" i="1"/>
  <c r="N32" i="6" s="1"/>
  <c r="I26" i="1"/>
  <c r="C14" i="6"/>
  <c r="W95" i="1"/>
  <c r="K23" i="6" s="1"/>
  <c r="H124" i="1"/>
  <c r="H48" i="1"/>
  <c r="AA72" i="1"/>
  <c r="AA151" i="1"/>
  <c r="AA28" i="1"/>
  <c r="AA70" i="1"/>
  <c r="AA137" i="1"/>
  <c r="H43" i="1"/>
  <c r="AA203" i="1"/>
  <c r="O41" i="6" s="1"/>
  <c r="C26" i="4"/>
  <c r="H165" i="1"/>
  <c r="U101" i="1"/>
  <c r="I24" i="6" s="1"/>
  <c r="AA180" i="1"/>
  <c r="AA193" i="1"/>
  <c r="AA59" i="1"/>
  <c r="C28" i="6"/>
  <c r="H201" i="1"/>
  <c r="H109" i="1"/>
  <c r="U29" i="1"/>
  <c r="I15" i="6" s="1"/>
  <c r="S29" i="1"/>
  <c r="G15" i="6" s="1"/>
  <c r="S95" i="1"/>
  <c r="G23" i="6" s="1"/>
  <c r="AA172" i="1"/>
  <c r="AA84" i="1"/>
  <c r="H92" i="1"/>
  <c r="AA160" i="1"/>
  <c r="V101" i="1"/>
  <c r="J24" i="6" s="1"/>
  <c r="AB38" i="1"/>
  <c r="P16" i="6" s="1"/>
  <c r="C21" i="4"/>
  <c r="H50" i="1"/>
  <c r="AA181" i="1"/>
  <c r="H93" i="1"/>
  <c r="S88" i="1"/>
  <c r="G22" i="6" s="1"/>
  <c r="V53" i="1"/>
  <c r="J19" i="6" s="1"/>
  <c r="H25" i="1"/>
  <c r="H143" i="1"/>
  <c r="C33" i="4"/>
  <c r="AA174" i="1"/>
  <c r="AA46" i="1"/>
  <c r="AB29" i="1"/>
  <c r="P15" i="6" s="1"/>
  <c r="C36" i="6"/>
  <c r="C37" i="6" s="1"/>
  <c r="H61" i="1"/>
  <c r="C25" i="4"/>
  <c r="AA138" i="1"/>
  <c r="AA166" i="1"/>
  <c r="H87" i="1"/>
  <c r="H51" i="1"/>
  <c r="AA123" i="1"/>
  <c r="U182" i="1"/>
  <c r="I33" i="6" s="1"/>
  <c r="T38" i="1"/>
  <c r="H16" i="6" s="1"/>
  <c r="AA75" i="1"/>
  <c r="V161" i="1"/>
  <c r="J32" i="6" s="1"/>
  <c r="W197" i="1"/>
  <c r="U88" i="1"/>
  <c r="I22" i="6" s="1"/>
  <c r="V182" i="1"/>
  <c r="J33" i="6" s="1"/>
  <c r="W76" i="1"/>
  <c r="K21" i="6" s="1"/>
  <c r="C22" i="6"/>
  <c r="AA56" i="1"/>
  <c r="H74" i="1"/>
  <c r="AA100" i="1"/>
  <c r="R101" i="1"/>
  <c r="F24" i="6" s="1"/>
  <c r="V76" i="1"/>
  <c r="J21" i="6" s="1"/>
  <c r="V88" i="1"/>
  <c r="J22" i="6" s="1"/>
  <c r="V95" i="1"/>
  <c r="J23" i="6" s="1"/>
  <c r="C22" i="4"/>
  <c r="H157" i="1"/>
  <c r="AA23" i="1"/>
  <c r="H159" i="1"/>
  <c r="T76" i="1"/>
  <c r="H21" i="6" s="1"/>
  <c r="T95" i="1"/>
  <c r="H23" i="6" s="1"/>
  <c r="V38" i="1"/>
  <c r="J16" i="6" s="1"/>
  <c r="V66" i="1"/>
  <c r="J20" i="6" s="1"/>
  <c r="Y38" i="1"/>
  <c r="M16" i="6" s="1"/>
  <c r="Z53" i="1"/>
  <c r="N19" i="6" s="1"/>
  <c r="AB161" i="1"/>
  <c r="P32" i="6" s="1"/>
  <c r="H156" i="1"/>
  <c r="U197" i="1"/>
  <c r="E35" i="4"/>
  <c r="Z29" i="1"/>
  <c r="N15" i="6" s="1"/>
  <c r="AB76" i="1"/>
  <c r="P21" i="6" s="1"/>
  <c r="AB95" i="1"/>
  <c r="P23" i="6" s="1"/>
  <c r="Z101" i="1"/>
  <c r="N24" i="6" s="1"/>
  <c r="Y95" i="1"/>
  <c r="M23" i="6" s="1"/>
  <c r="U161" i="1"/>
  <c r="I32" i="6" s="1"/>
  <c r="R38" i="1"/>
  <c r="F16" i="6" s="1"/>
  <c r="C34" i="4"/>
  <c r="AA26" i="1"/>
  <c r="R95" i="1"/>
  <c r="F23" i="6" s="1"/>
  <c r="S128" i="1"/>
  <c r="G28" i="6" s="1"/>
  <c r="AA86" i="1"/>
  <c r="AA196" i="1"/>
  <c r="AA125" i="1"/>
  <c r="H79" i="1"/>
  <c r="AA189" i="1"/>
  <c r="U53" i="1"/>
  <c r="I19" i="6" s="1"/>
  <c r="AA142" i="1"/>
  <c r="Z76" i="1"/>
  <c r="N21" i="6" s="1"/>
  <c r="Y161" i="1"/>
  <c r="M32" i="6" s="1"/>
  <c r="G161" i="1"/>
  <c r="D32" i="6" s="1"/>
  <c r="Y29" i="1"/>
  <c r="M15" i="6" s="1"/>
  <c r="R161" i="1"/>
  <c r="F32" i="6" s="1"/>
  <c r="AA194" i="1"/>
  <c r="H126" i="1"/>
  <c r="AA120" i="1"/>
  <c r="V113" i="1"/>
  <c r="J25" i="6" s="1"/>
  <c r="V128" i="1"/>
  <c r="J28" i="6" s="1"/>
  <c r="W113" i="1"/>
  <c r="K25" i="6" s="1"/>
  <c r="H49" i="1"/>
  <c r="W53" i="1"/>
  <c r="K19" i="6" s="1"/>
  <c r="AB53" i="1"/>
  <c r="P19" i="6" s="1"/>
  <c r="Z66" i="1"/>
  <c r="N20" i="6" s="1"/>
  <c r="Y66" i="1"/>
  <c r="M20" i="6" s="1"/>
  <c r="AB66" i="1"/>
  <c r="P20" i="6" s="1"/>
  <c r="Z88" i="1"/>
  <c r="N22" i="6" s="1"/>
  <c r="AB101" i="1"/>
  <c r="P24" i="6" s="1"/>
  <c r="Z113" i="1"/>
  <c r="N25" i="6" s="1"/>
  <c r="Y113" i="1"/>
  <c r="M25" i="6" s="1"/>
  <c r="Z128" i="1"/>
  <c r="N28" i="6" s="1"/>
  <c r="Y128" i="1"/>
  <c r="M28" i="6" s="1"/>
  <c r="AB128" i="1"/>
  <c r="P28" i="6" s="1"/>
  <c r="Y144" i="1"/>
  <c r="M29" i="6" s="1"/>
  <c r="Z144" i="1"/>
  <c r="N29" i="6" s="1"/>
  <c r="Y182" i="1"/>
  <c r="M33" i="6" s="1"/>
  <c r="Z182" i="1"/>
  <c r="N33" i="6" s="1"/>
  <c r="AB197" i="1"/>
  <c r="H152" i="1"/>
  <c r="G128" i="1"/>
  <c r="R197" i="1"/>
  <c r="S76" i="1"/>
  <c r="G21" i="6" s="1"/>
  <c r="U128" i="1"/>
  <c r="I28" i="6" s="1"/>
  <c r="U144" i="1"/>
  <c r="I29" i="6" s="1"/>
  <c r="G144" i="1"/>
  <c r="G30" i="4" s="1"/>
  <c r="I30" i="4" s="1"/>
  <c r="T29" i="1"/>
  <c r="H15" i="6" s="1"/>
  <c r="T66" i="1"/>
  <c r="H20" i="6" s="1"/>
  <c r="T113" i="1"/>
  <c r="H25" i="6" s="1"/>
  <c r="T144" i="1"/>
  <c r="H29" i="6" s="1"/>
  <c r="W29" i="1"/>
  <c r="K15" i="6" s="1"/>
  <c r="W38" i="1"/>
  <c r="K16" i="6" s="1"/>
  <c r="W66" i="1"/>
  <c r="K20" i="6" s="1"/>
  <c r="W182" i="1"/>
  <c r="K33" i="6" s="1"/>
  <c r="U76" i="1"/>
  <c r="I21" i="6" s="1"/>
  <c r="U95" i="1"/>
  <c r="I23" i="6" s="1"/>
  <c r="AA62" i="1"/>
  <c r="H141" i="1"/>
  <c r="H131" i="1"/>
  <c r="AA107" i="1"/>
  <c r="AA99" i="1"/>
  <c r="AA191" i="1"/>
  <c r="R29" i="1"/>
  <c r="F15" i="6" s="1"/>
  <c r="G101" i="1"/>
  <c r="S144" i="1"/>
  <c r="G29" i="6" s="1"/>
  <c r="H136" i="1"/>
  <c r="AA16" i="1"/>
  <c r="H64" i="1"/>
  <c r="U66" i="1"/>
  <c r="I20" i="6" s="1"/>
  <c r="I40" i="4"/>
  <c r="C31" i="4"/>
  <c r="S66" i="1"/>
  <c r="G20" i="6" s="1"/>
  <c r="S161" i="1"/>
  <c r="G32" i="6" s="1"/>
  <c r="AA81" i="1"/>
  <c r="T182" i="1"/>
  <c r="H33" i="6" s="1"/>
  <c r="T197" i="1"/>
  <c r="Y53" i="1"/>
  <c r="M19" i="6" s="1"/>
  <c r="Y76" i="1"/>
  <c r="M21" i="6" s="1"/>
  <c r="Y88" i="1"/>
  <c r="M22" i="6" s="1"/>
  <c r="AB88" i="1"/>
  <c r="P22" i="6" s="1"/>
  <c r="AB113" i="1"/>
  <c r="P25" i="6" s="1"/>
  <c r="AB144" i="1"/>
  <c r="P29" i="6" s="1"/>
  <c r="AB182" i="1"/>
  <c r="P33" i="6" s="1"/>
  <c r="Z197" i="1"/>
  <c r="Y197" i="1"/>
  <c r="H110" i="1"/>
  <c r="AA110" i="1"/>
  <c r="T161" i="1"/>
  <c r="H32" i="6" s="1"/>
  <c r="C23" i="6"/>
  <c r="C24" i="4"/>
  <c r="R182" i="1"/>
  <c r="F33" i="6" s="1"/>
  <c r="AA173" i="1"/>
  <c r="H98" i="1"/>
  <c r="H101" i="1" s="1"/>
  <c r="H85" i="1"/>
  <c r="AA85" i="1"/>
  <c r="Z38" i="1"/>
  <c r="N16" i="6" s="1"/>
  <c r="H169" i="1"/>
  <c r="G182" i="1"/>
  <c r="H153" i="1"/>
  <c r="AA153" i="1"/>
  <c r="H38" i="1"/>
  <c r="S53" i="1"/>
  <c r="G19" i="6" s="1"/>
  <c r="F17" i="4"/>
  <c r="H65" i="1"/>
  <c r="AA65" i="1"/>
  <c r="H111" i="1"/>
  <c r="H195" i="1"/>
  <c r="H197" i="1" s="1"/>
  <c r="R144" i="1"/>
  <c r="F29" i="6" s="1"/>
  <c r="H133" i="1"/>
  <c r="AA133" i="1"/>
  <c r="T53" i="1"/>
  <c r="H19" i="6" s="1"/>
  <c r="T88" i="1"/>
  <c r="H22" i="6" s="1"/>
  <c r="T101" i="1"/>
  <c r="H24" i="6" s="1"/>
  <c r="T128" i="1"/>
  <c r="H28" i="6" s="1"/>
  <c r="V29" i="1"/>
  <c r="J15" i="6" s="1"/>
  <c r="V144" i="1"/>
  <c r="J29" i="6" s="1"/>
  <c r="V197" i="1"/>
  <c r="W161" i="1"/>
  <c r="K32" i="6" s="1"/>
  <c r="C16" i="4"/>
  <c r="C15" i="6"/>
  <c r="E22" i="4"/>
  <c r="E27" i="4" s="1"/>
  <c r="C29" i="6"/>
  <c r="C146" i="1"/>
  <c r="C34" i="6"/>
  <c r="AA33" i="1"/>
  <c r="G38" i="1"/>
  <c r="G95" i="1"/>
  <c r="AA91" i="1"/>
  <c r="H82" i="1"/>
  <c r="AA82" i="1"/>
  <c r="S38" i="1"/>
  <c r="G16" i="6" s="1"/>
  <c r="S113" i="1"/>
  <c r="G25" i="6" s="1"/>
  <c r="G66" i="1"/>
  <c r="H158" i="1"/>
  <c r="AA158" i="1"/>
  <c r="AA98" i="1"/>
  <c r="G88" i="1"/>
  <c r="R53" i="1"/>
  <c r="F19" i="6" s="1"/>
  <c r="W128" i="1"/>
  <c r="K28" i="6" s="1"/>
  <c r="W144" i="1"/>
  <c r="K29" i="6" s="1"/>
  <c r="G53" i="1"/>
  <c r="H45" i="1"/>
  <c r="C16" i="6"/>
  <c r="C17" i="4"/>
  <c r="H134" i="1"/>
  <c r="AA134" i="1"/>
  <c r="S101" i="1"/>
  <c r="G24" i="6" s="1"/>
  <c r="C20" i="4"/>
  <c r="R76" i="1"/>
  <c r="F21" i="6" s="1"/>
  <c r="R113" i="1"/>
  <c r="F25" i="6" s="1"/>
  <c r="U113" i="1"/>
  <c r="I25" i="6" s="1"/>
  <c r="G113" i="1"/>
  <c r="AA108" i="1"/>
  <c r="W88" i="1"/>
  <c r="K22" i="6" s="1"/>
  <c r="H155" i="1"/>
  <c r="AA58" i="1"/>
  <c r="R66" i="1"/>
  <c r="F20" i="6" s="1"/>
  <c r="R88" i="1"/>
  <c r="F22" i="6" s="1"/>
  <c r="R128" i="1"/>
  <c r="F28" i="6" s="1"/>
  <c r="S182" i="1"/>
  <c r="G33" i="6" s="1"/>
  <c r="S197" i="1"/>
  <c r="U38" i="1"/>
  <c r="I16" i="6" s="1"/>
  <c r="AA71" i="1"/>
  <c r="G76" i="1"/>
  <c r="H27" i="1"/>
  <c r="AA27" i="1"/>
  <c r="D39" i="6"/>
  <c r="AA201" i="1"/>
  <c r="O39" i="6" s="1"/>
  <c r="G29" i="1"/>
  <c r="K41" i="6"/>
  <c r="H154" i="1"/>
  <c r="G197" i="1"/>
  <c r="H24" i="1"/>
  <c r="AA132" i="1"/>
  <c r="AA190" i="1"/>
  <c r="F27" i="4"/>
  <c r="F35" i="4"/>
  <c r="C49" i="6" l="1"/>
  <c r="C48" i="4"/>
  <c r="C220" i="1"/>
  <c r="C57" i="4" s="1"/>
  <c r="AA38" i="1"/>
  <c r="O16" i="6" s="1"/>
  <c r="Z206" i="1"/>
  <c r="N43" i="6" s="1"/>
  <c r="V206" i="1"/>
  <c r="J43" i="6" s="1"/>
  <c r="F18" i="4"/>
  <c r="F44" i="4"/>
  <c r="E44" i="4"/>
  <c r="P36" i="6"/>
  <c r="P37" i="6" s="1"/>
  <c r="AB206" i="1"/>
  <c r="P43" i="6" s="1"/>
  <c r="I36" i="6"/>
  <c r="I37" i="6" s="1"/>
  <c r="U206" i="1"/>
  <c r="I43" i="6" s="1"/>
  <c r="K36" i="6"/>
  <c r="K37" i="6" s="1"/>
  <c r="W206" i="1"/>
  <c r="K43" i="6" s="1"/>
  <c r="M36" i="6"/>
  <c r="M37" i="6" s="1"/>
  <c r="Y206" i="1"/>
  <c r="M43" i="6" s="1"/>
  <c r="F36" i="6"/>
  <c r="F37" i="6" s="1"/>
  <c r="R206" i="1"/>
  <c r="F43" i="6" s="1"/>
  <c r="G36" i="6"/>
  <c r="G37" i="6" s="1"/>
  <c r="S206" i="1"/>
  <c r="G43" i="6" s="1"/>
  <c r="H36" i="6"/>
  <c r="H37" i="6" s="1"/>
  <c r="T206" i="1"/>
  <c r="H43" i="6" s="1"/>
  <c r="AA53" i="1"/>
  <c r="O19" i="6" s="1"/>
  <c r="G206" i="1"/>
  <c r="G210" i="1" s="1"/>
  <c r="H76" i="1"/>
  <c r="AA95" i="1"/>
  <c r="O23" i="6" s="1"/>
  <c r="AA19" i="1"/>
  <c r="O14" i="6" s="1"/>
  <c r="AA76" i="1"/>
  <c r="O21" i="6" s="1"/>
  <c r="N34" i="6"/>
  <c r="F34" i="6"/>
  <c r="C35" i="4"/>
  <c r="G17" i="6"/>
  <c r="P17" i="6"/>
  <c r="P34" i="6"/>
  <c r="F17" i="6"/>
  <c r="AA88" i="1"/>
  <c r="O22" i="6" s="1"/>
  <c r="AA29" i="1"/>
  <c r="O15" i="6" s="1"/>
  <c r="D29" i="6"/>
  <c r="H128" i="1"/>
  <c r="H113" i="1"/>
  <c r="H17" i="6"/>
  <c r="C18" i="4"/>
  <c r="I34" i="6"/>
  <c r="J34" i="6"/>
  <c r="C30" i="6"/>
  <c r="I17" i="6"/>
  <c r="K34" i="6"/>
  <c r="H182" i="1"/>
  <c r="H95" i="1"/>
  <c r="I30" i="6"/>
  <c r="P30" i="6"/>
  <c r="M17" i="6"/>
  <c r="H29" i="1"/>
  <c r="J30" i="6"/>
  <c r="C26" i="6"/>
  <c r="M34" i="6"/>
  <c r="H30" i="6"/>
  <c r="H88" i="1"/>
  <c r="N17" i="6"/>
  <c r="J26" i="6"/>
  <c r="G33" i="4"/>
  <c r="I33" i="4" s="1"/>
  <c r="H53" i="1"/>
  <c r="J17" i="6"/>
  <c r="K26" i="6"/>
  <c r="AA197" i="1"/>
  <c r="AA182" i="1"/>
  <c r="O33" i="6" s="1"/>
  <c r="I26" i="6"/>
  <c r="AA101" i="1"/>
  <c r="O24" i="6" s="1"/>
  <c r="AA113" i="1"/>
  <c r="O25" i="6" s="1"/>
  <c r="K17" i="6"/>
  <c r="H66" i="1"/>
  <c r="G146" i="1"/>
  <c r="N26" i="6"/>
  <c r="N30" i="6"/>
  <c r="M30" i="6"/>
  <c r="D24" i="6"/>
  <c r="G25" i="4"/>
  <c r="I25" i="4" s="1"/>
  <c r="G29" i="4"/>
  <c r="I29" i="4" s="1"/>
  <c r="I31" i="4" s="1"/>
  <c r="D28" i="6"/>
  <c r="G30" i="6"/>
  <c r="AA161" i="1"/>
  <c r="O32" i="6" s="1"/>
  <c r="F30" i="6"/>
  <c r="D14" i="6"/>
  <c r="G15" i="4"/>
  <c r="I15" i="4" s="1"/>
  <c r="H144" i="1"/>
  <c r="AA128"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6" i="1"/>
  <c r="O20" i="6" s="1"/>
  <c r="G26" i="6"/>
  <c r="N36" i="6"/>
  <c r="N37" i="6" s="1"/>
  <c r="C45" i="6"/>
  <c r="C44" i="4"/>
  <c r="G17" i="4"/>
  <c r="I17" i="4" s="1"/>
  <c r="D16" i="6"/>
  <c r="AA144" i="1"/>
  <c r="O29" i="6" s="1"/>
  <c r="H26" i="6"/>
  <c r="H161" i="1"/>
  <c r="H34" i="6"/>
  <c r="D15" i="6"/>
  <c r="G16" i="4"/>
  <c r="D19" i="6"/>
  <c r="G20" i="4"/>
  <c r="D36" i="6"/>
  <c r="D37" i="6" s="1"/>
  <c r="G37" i="4"/>
  <c r="J36" i="6"/>
  <c r="J37" i="6" s="1"/>
  <c r="D49" i="6" l="1"/>
  <c r="G48" i="4"/>
  <c r="G220" i="1"/>
  <c r="G57" i="4" s="1"/>
  <c r="H206" i="1"/>
  <c r="O36" i="6"/>
  <c r="O37" i="6" s="1"/>
  <c r="AA206" i="1"/>
  <c r="O43" i="6" s="1"/>
  <c r="O17" i="6"/>
  <c r="D30" i="6"/>
  <c r="O34" i="6"/>
  <c r="H146" i="1"/>
  <c r="O26" i="6"/>
  <c r="G18" i="4"/>
  <c r="G31" i="4"/>
  <c r="F45" i="6"/>
  <c r="O30" i="6"/>
  <c r="D17" i="6"/>
  <c r="I37" i="4"/>
  <c r="I38" i="4" s="1"/>
  <c r="G38" i="4"/>
  <c r="G44" i="4"/>
  <c r="D45" i="6"/>
  <c r="A51" i="6" s="1"/>
  <c r="G35" i="4"/>
  <c r="I34" i="4"/>
  <c r="I35" i="4" s="1"/>
  <c r="I45" i="6"/>
  <c r="M45" i="6"/>
  <c r="I20" i="4"/>
  <c r="I27" i="4" s="1"/>
  <c r="G27" i="4"/>
  <c r="D26" i="6"/>
  <c r="I16" i="4"/>
  <c r="I18" i="4" s="1"/>
  <c r="A52" i="6" l="1"/>
  <c r="I44" i="4"/>
  <c r="H210" i="1"/>
  <c r="O45" i="6"/>
  <c r="I48" i="4" l="1"/>
  <c r="H220" i="1"/>
  <c r="I57" i="4" s="1"/>
</calcChain>
</file>

<file path=xl/sharedStrings.xml><?xml version="1.0" encoding="utf-8"?>
<sst xmlns="http://schemas.openxmlformats.org/spreadsheetml/2006/main" count="980" uniqueCount="411">
  <si>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</si>
  <si>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</si>
  <si>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</si>
  <si>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</si>
  <si>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</si>
  <si>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</si>
  <si>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</si>
  <si>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</si>
  <si>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</si>
  <si>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</si>
  <si>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</si>
  <si>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</si>
  <si>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</si>
  <si>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</si>
  <si>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</si>
  <si>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</si>
  <si>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</si>
  <si>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</si>
  <si>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</si>
  <si>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</si>
  <si>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</si>
  <si>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</si>
  <si>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</si>
  <si>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</si>
  <si>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</si>
  <si>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</si>
  <si>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</si>
  <si>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</si>
  <si>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</si>
  <si>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</si>
  <si>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</si>
  <si>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</si>
  <si>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</si>
  <si>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</si>
  <si>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</si>
  <si>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</si>
  <si>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</si>
  <si>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</si>
  <si>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</si>
  <si>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</si>
  <si>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</si>
  <si>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</si>
  <si>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</si>
  <si>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</si>
  <si>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</si>
  <si>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</si>
  <si>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</si>
  <si>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</si>
  <si>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</si>
  <si>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</si>
  <si>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</si>
  <si>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</si>
  <si>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</si>
  <si>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</si>
  <si>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</si>
  <si>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</si>
  <si>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</si>
  <si>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</si>
  <si>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</si>
  <si>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</si>
  <si>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</si>
  <si>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</si>
  <si>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</si>
  <si>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</si>
  <si>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</si>
  <si>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</si>
  <si>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</si>
  <si>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</si>
  <si>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</si>
  <si>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</si>
  <si>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</si>
  <si>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</si>
  <si>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</si>
  <si>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</si>
  <si>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</si>
  <si>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</si>
  <si>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</si>
  <si>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</si>
  <si>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</si>
  <si>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</si>
  <si>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</si>
  <si>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</si>
  <si>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</si>
  <si>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</si>
  <si>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</si>
  <si>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H</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</si>
  <si>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</si>
  <si>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</si>
  <si>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</si>
  <si>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</si>
  <si>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</si>
  <si>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</si>
  <si>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</si>
  <si>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</si>
  <si>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</si>
  <si>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</si>
  <si>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</si>
  <si>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</si>
  <si>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</si>
  <si>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</si>
  <si>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</si>
  <si>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</si>
  <si>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</si>
  <si>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</si>
  <si>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</si>
  <si>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</si>
  <si>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</si>
  <si>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</si>
  <si>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</si>
  <si>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</si>
  <si>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</si>
  <si>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</si>
  <si>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</si>
  <si>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</si>
  <si>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</si>
  <si>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</si>
  <si>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</si>
  <si>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</si>
  <si>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</si>
  <si>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</si>
  <si>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</si>
  <si>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</si>
  <si>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</si>
  <si>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</si>
  <si>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</si>
  <si>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</si>
  <si>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</si>
  <si>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</si>
  <si>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</si>
  <si>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</si>
  <si>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</si>
  <si>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</si>
  <si>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</si>
  <si>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</si>
  <si>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</si>
  <si>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</si>
  <si>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</si>
  <si>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</si>
  <si>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</si>
  <si>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</si>
  <si>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</si>
  <si>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</si>
  <si>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</si>
  <si>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</si>
  <si>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</si>
  <si>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</si>
  <si>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</si>
  <si>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</si>
  <si>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</si>
  <si>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</si>
  <si>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</si>
  <si>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</si>
  <si>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</si>
  <si>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</si>
  <si>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</si>
  <si>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</si>
  <si>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</si>
  <si>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</si>
  <si>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</si>
  <si>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</si>
  <si>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</si>
  <si>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</si>
  <si>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</si>
  <si>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</si>
  <si>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</si>
  <si>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</si>
  <si>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</si>
  <si>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</si>
  <si>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</si>
  <si>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</si>
  <si>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</si>
  <si>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</si>
  <si>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</si>
  <si>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</si>
  <si>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</si>
  <si>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</si>
  <si>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</si>
  <si>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</si>
  <si>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</si>
  <si>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</si>
  <si>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</si>
  <si>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</si>
  <si>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</si>
  <si>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</si>
  <si>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</si>
  <si>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</si>
  <si>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</si>
  <si>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</si>
  <si>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</si>
  <si>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</si>
  <si>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</si>
  <si>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</si>
  <si>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</si>
  <si>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</si>
  <si>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</si>
  <si>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</si>
  <si>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</si>
  <si>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</si>
  <si>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</si>
  <si>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</si>
  <si>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</si>
  <si>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</si>
  <si>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</si>
  <si>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</si>
  <si>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</si>
  <si>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</si>
  <si>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</si>
  <si>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</si>
  <si>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</si>
  <si>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</si>
  <si>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</si>
  <si>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</si>
  <si>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</si>
  <si>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</si>
  <si>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</si>
  <si>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</si>
  <si>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</si>
  <si>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</si>
  <si>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</si>
  <si>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</si>
  <si>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</si>
  <si>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</si>
  <si>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</si>
  <si>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</si>
  <si>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</si>
  <si>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</si>
  <si>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</si>
  <si>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</si>
  <si>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</si>
  <si>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</si>
  <si>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</si>
  <si>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</si>
  <si>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</si>
  <si>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</si>
  <si>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</si>
  <si>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</si>
  <si>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</si>
  <si>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</si>
  <si>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</si>
  <si>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</si>
  <si>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</si>
  <si>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</si>
  <si>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</si>
  <si>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</si>
  <si>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</si>
  <si>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</si>
  <si>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</si>
  <si>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</si>
  <si>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</si>
  <si>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</si>
  <si>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</si>
  <si>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</si>
  <si>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</si>
  <si>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</si>
  <si>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</si>
  <si>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</si>
  <si>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</si>
  <si>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</si>
  <si>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</si>
  <si>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</si>
  <si>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</si>
  <si>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</si>
  <si>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</si>
  <si>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</si>
  <si>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</si>
  <si>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</si>
  <si>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</si>
  <si>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</si>
  <si>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</si>
  <si>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</si>
  <si>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</si>
  <si>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</si>
  <si>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</si>
  <si>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</si>
  <si>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</si>
  <si>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</si>
  <si>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</si>
  <si>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</si>
  <si>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</si>
  <si>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</si>
  <si>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</si>
  <si>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</si>
  <si>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</si>
  <si>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</si>
  <si>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</si>
  <si>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</si>
  <si>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</si>
  <si>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</si>
  <si>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</si>
  <si>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</si>
  <si>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INTERNATIONAL COPRODUCTION, IF APPLICABLE</t>
  </si>
  <si>
    <t>Foreign Coproducer(s): indicate name(s) and country</t>
  </si>
  <si>
    <t>GRAND TOTAL, IF INTERNATIONAL COPRODUCTION:</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</si>
  <si>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</si>
  <si>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</si>
  <si>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</si>
  <si>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</si>
  <si>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</si>
  <si>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</si>
  <si>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</si>
  <si>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</si>
  <si>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</si>
  <si>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</si>
  <si>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</si>
  <si>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</si>
  <si>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</si>
  <si>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</si>
  <si>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</si>
  <si>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</si>
  <si>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</si>
  <si>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</si>
  <si>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</si>
  <si>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</si>
  <si>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</si>
  <si>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</si>
  <si>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</si>
  <si>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</si>
  <si>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</si>
  <si>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</si>
  <si>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</si>
  <si>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</si>
  <si>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</si>
  <si>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</si>
  <si>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</si>
  <si>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</si>
  <si>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</si>
  <si>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</si>
  <si>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</si>
  <si>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</si>
  <si>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</si>
  <si>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</si>
  <si>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</si>
  <si>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</si>
  <si>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</si>
  <si>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</si>
  <si>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</si>
  <si>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</si>
  <si>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</si>
  <si>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</si>
  <si>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</si>
  <si>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</si>
  <si>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</si>
  <si>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</si>
  <si>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</si>
  <si>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</si>
  <si>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</si>
  <si>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</si>
  <si>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</si>
  <si>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</si>
  <si>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</si>
  <si>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</si>
  <si>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</si>
  <si>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</si>
  <si>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</si>
  <si>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</si>
  <si>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</si>
  <si>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</si>
  <si>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</si>
  <si>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</si>
  <si>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</si>
  <si>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</si>
  <si>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</si>
  <si>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</si>
  <si>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</si>
  <si>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</si>
  <si>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</si>
  <si>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</si>
  <si>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Note that this cost report contains formulas so if a new cost report line item needs to be added, please copy the entire line so that the formulas are preserved, from column A to AB.</t>
  </si>
  <si>
    <t>Instructions</t>
  </si>
  <si>
    <t>•</t>
  </si>
  <si>
    <t xml:space="preserve">The "Summary Page" and "Allocation &amp; Origin" tabs are locked.  These tabs will be automatically filled as per the information entered in the "Cost Detail" tab. </t>
  </si>
  <si>
    <t>If the project is an international co-production:</t>
  </si>
  <si>
    <t>Project Title and CMF Number:</t>
  </si>
  <si>
    <t>GRAND TOTAL:</t>
  </si>
  <si>
    <t xml:space="preserve"> TOTAL:</t>
  </si>
  <si>
    <r>
      <t xml:space="preserve"> CONCEPTUALIZATION and/or PROTOTYPING COSTS</t>
    </r>
    <r>
      <rPr>
        <b/>
        <sz val="7"/>
        <rFont val="Arial"/>
        <family val="2"/>
      </rPr>
      <t xml:space="preserve"> (if financed by CMF)</t>
    </r>
    <r>
      <rPr>
        <b/>
        <sz val="9"/>
        <rFont val="Arial"/>
        <family val="2"/>
      </rPr>
      <t>:</t>
    </r>
  </si>
  <si>
    <r>
      <t>GRAND CANADIAN TOTAL</t>
    </r>
    <r>
      <rPr>
        <b/>
        <sz val="7"/>
        <rFont val="Arial"/>
        <family val="2"/>
      </rPr>
      <t xml:space="preserve"> (</t>
    </r>
    <r>
      <rPr>
        <b/>
        <sz val="8"/>
        <rFont val="Arial"/>
        <family val="2"/>
      </rPr>
      <t>including prior costs</t>
    </r>
    <r>
      <rPr>
        <b/>
        <sz val="7"/>
        <rFont val="Arial"/>
        <family val="2"/>
      </rPr>
      <t>)</t>
    </r>
    <r>
      <rPr>
        <b/>
        <sz val="9"/>
        <rFont val="Arial"/>
        <family val="2"/>
      </rPr>
      <t>:</t>
    </r>
  </si>
  <si>
    <t>GRAND TOTAL INTERNATIONAL COPRODUCTION:</t>
  </si>
  <si>
    <t xml:space="preserve"> TOTAL INTERNATIONAL COPRODUCTION:</t>
  </si>
  <si>
    <t>No cost</t>
  </si>
  <si>
    <t>Not budgeted</t>
  </si>
  <si>
    <t>TOTAL COSTS (CAD)</t>
  </si>
  <si>
    <t>VARIANCE (CAD)</t>
  </si>
  <si>
    <t>INTERNATIONAL COPRODUCTION, IF APPLICABLE (See instructions)</t>
  </si>
  <si>
    <t>TOTAL:</t>
  </si>
  <si>
    <t>GRAND CANADIAN TOTAL (including prior costs):</t>
  </si>
  <si>
    <t xml:space="preserve"> GRAND CANADIAN TOTAL:</t>
  </si>
  <si>
    <t xml:space="preserve"> BUDGET (CAD)</t>
  </si>
  <si>
    <t>BUDGET (CAD)</t>
  </si>
  <si>
    <t>Expenses allowed before launch and up to a maximum of two years after launch to cover the first 2 years of exploitation of the product.</t>
  </si>
  <si>
    <t>Start by filling in the "Cost Detail" tab. Information entered in this tab will be automatically distributed to other tabs.</t>
  </si>
  <si>
    <t>Please submit the cost report for each foreign co-producer separately, making sure to indicate their respective exchange rates.</t>
  </si>
  <si>
    <t>Please consider the environment before printing.</t>
  </si>
  <si>
    <r>
      <t xml:space="preserve">Pay attention to the error messages that may appear in </t>
    </r>
    <r>
      <rPr>
        <b/>
        <sz val="10"/>
        <color rgb="FFFF0000"/>
        <rFont val="Arial"/>
        <family val="2"/>
      </rPr>
      <t>red</t>
    </r>
    <r>
      <rPr>
        <sz val="10"/>
        <rFont val="Arial"/>
        <family val="2"/>
      </rPr>
      <t>.</t>
    </r>
  </si>
  <si>
    <t>Cost Detail</t>
  </si>
  <si>
    <t xml:space="preserve"> CONCEPTUALIZATION and/or PROTOTYPING COSTS (if financed by CMF):</t>
  </si>
  <si>
    <r>
      <t>If you need to add lines to the "Cost Detail" tab, be sure to</t>
    </r>
    <r>
      <rPr>
        <u/>
        <sz val="10"/>
        <rFont val="Arial"/>
        <family val="2"/>
      </rPr>
      <t xml:space="preserve"> copy an entire line to a new line </t>
    </r>
    <r>
      <rPr>
        <sz val="10"/>
        <rFont val="Arial"/>
        <family val="2"/>
      </rPr>
      <t xml:space="preserve">so that all the formulas are retained in the newly added line. </t>
    </r>
  </si>
  <si>
    <t>Make sure that the totals of the sub-sections in which lines have been added to include the amounts of the new lines added.</t>
  </si>
  <si>
    <t>Although locked, these tabs allow you to add a signature and a date.</t>
  </si>
  <si>
    <t>Please do not delete or hide lines or columns in any tab.</t>
  </si>
  <si>
    <t>Also enter the amounts in Canadian currency in the appropriate yellow cells of the International Coproduction section in the "Cost Detail" tab.</t>
  </si>
  <si>
    <t>PLEASE ENTER DATA ONLY IN THE YELLOW CELLS - ALL AMOUNTS BEFORE TAXES - ENTER WHOLE NUMBERS</t>
  </si>
  <si>
    <r>
      <t>Corporate Overhead cannot exceed 10% of the total of B+C sections of the</t>
    </r>
    <r>
      <rPr>
        <b/>
        <sz val="9"/>
        <rFont val="Arial"/>
        <family val="2"/>
      </rPr>
      <t xml:space="preserve"> final budget approved at contract</t>
    </r>
    <r>
      <rPr>
        <sz val="9"/>
        <rFont val="Arial"/>
        <family val="2"/>
      </rPr>
      <t>.</t>
    </r>
  </si>
  <si>
    <r>
      <t>Cannot exceed 10% of the total of B+C sections of the</t>
    </r>
    <r>
      <rPr>
        <b/>
        <sz val="9"/>
        <rFont val="Arial"/>
        <family val="2"/>
      </rPr>
      <t xml:space="preserve"> final budget approved at contract</t>
    </r>
    <r>
      <rPr>
        <sz val="9"/>
        <rFont val="Arial"/>
        <family val="2"/>
      </rPr>
      <t xml:space="preserve"> if the person is a shareholder of the applicant, co-applicant or parent company.</t>
    </r>
  </si>
  <si>
    <r>
      <t xml:space="preserve">Total Non-Canadian Final Financing ($) :                           </t>
    </r>
    <r>
      <rPr>
        <sz val="10"/>
        <rFont val="Arial"/>
        <family val="2"/>
      </rPr>
      <t>(For international coproductions only)</t>
    </r>
  </si>
  <si>
    <t xml:space="preserve">The "Summary Page", "Allocation and Origin" and "Summary of Financiers &amp; Total Government Funding" tabs require signatures.  </t>
  </si>
  <si>
    <t>If you are unable to add a signature directly in excel, please submit these pages in PDF format, dated and signed, in addition to submitting the entire cost report in excel format.</t>
  </si>
  <si>
    <t>Interactive Digital Media</t>
  </si>
  <si>
    <t>Production Cost Report 2024-2025</t>
  </si>
  <si>
    <t>Follow our Guide on how to sign forms electronically.</t>
  </si>
  <si>
    <t>Interactive or Game Designer (Designer)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</si>
</sst>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7"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b/>
      <sz val="7"/>
      <name val="Arial"/>
      <family val="2"/>
    </font>
    <font>
      <i/>
      <sz val="10"/>
      <name val="Arial"/>
      <family val="2"/>
    </font>
    <font>
      <b/>
      <sz val="10"/>
      <color rgb="FF00B050"/>
      <name val="Arial"/>
      <family val="2"/>
    </font>
    <font>
      <sz val="10"/>
      <color rgb="FF4C4C4C"/>
      <name val="Tahoma"/>
      <family val="2"/>
    </font>
    <font>
      <b/>
      <sz val="10"/>
      <color rgb="FFFF000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20" fillId="0" borderId="0" applyFont="0" applyFill="0" applyBorder="0" applyAlignment="0" applyProtection="0"/>
  </cellStyleXfs>
  <cellXfs count="584">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165" fontId="9" fillId="0" borderId="5" xfId="0" applyNumberFormat="1" applyFont="1" applyBorder="1"/>
    <xf numFmtId="0" fontId="4" fillId="0" borderId="6" xfId="0" applyFont="1" applyBorder="1"/>
    <xf numFmtId="0" fontId="9" fillId="0" borderId="6"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5" xfId="0" applyNumberFormat="1" applyFont="1" applyBorder="1" applyAlignment="1">
      <alignment vertical="center"/>
    </xf>
    <xf numFmtId="165" fontId="6" fillId="0" borderId="5"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right"/>
    </xf>
    <xf numFmtId="165" fontId="5" fillId="0" borderId="22" xfId="0" applyNumberFormat="1" applyFont="1" applyBorder="1" applyAlignment="1">
      <alignment horizontal="right"/>
    </xf>
    <xf numFmtId="164" fontId="6" fillId="0" borderId="0" xfId="0" applyNumberFormat="1" applyFont="1" applyAlignment="1">
      <alignment horizontal="center"/>
    </xf>
    <xf numFmtId="0" fontId="6" fillId="0" borderId="1" xfId="0" applyFont="1" applyBorder="1"/>
    <xf numFmtId="0" fontId="6" fillId="0" borderId="0" xfId="0" applyFont="1"/>
    <xf numFmtId="165" fontId="6" fillId="0" borderId="1" xfId="0" applyNumberFormat="1" applyFont="1" applyBorder="1" applyAlignment="1">
      <alignment horizontal="right"/>
    </xf>
    <xf numFmtId="165" fontId="6" fillId="0" borderId="22" xfId="0" applyNumberFormat="1" applyFont="1" applyBorder="1" applyAlignment="1">
      <alignment horizontal="right"/>
    </xf>
    <xf numFmtId="164" fontId="5" fillId="0" borderId="0" xfId="0" applyNumberFormat="1" applyFont="1" applyAlignment="1">
      <alignment horizontal="center"/>
    </xf>
    <xf numFmtId="165" fontId="6" fillId="0" borderId="5"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6" xfId="0" applyNumberFormat="1" applyFont="1" applyBorder="1" applyAlignment="1">
      <alignment horizontal="right"/>
    </xf>
    <xf numFmtId="2" fontId="6" fillId="0" borderId="1" xfId="0" applyNumberFormat="1" applyFont="1" applyBorder="1" applyAlignment="1">
      <alignment horizontal="center"/>
    </xf>
    <xf numFmtId="165" fontId="9" fillId="0" borderId="5" xfId="0" applyNumberFormat="1" applyFont="1" applyBorder="1" applyAlignment="1">
      <alignment horizontal="right"/>
    </xf>
    <xf numFmtId="0" fontId="2" fillId="0" borderId="0" xfId="0" applyFont="1" applyAlignment="1">
      <alignment horizontal="left"/>
    </xf>
    <xf numFmtId="165" fontId="5" fillId="0" borderId="6" xfId="0" applyNumberFormat="1" applyFont="1" applyBorder="1" applyAlignment="1">
      <alignment horizontal="right"/>
    </xf>
    <xf numFmtId="0" fontId="6" fillId="0" borderId="0" xfId="0" applyFont="1" applyAlignment="1">
      <alignment vertical="center"/>
    </xf>
    <xf numFmtId="0" fontId="14" fillId="0" borderId="0" xfId="0" applyFont="1" applyAlignment="1">
      <alignment horizontal="right" vertical="center"/>
    </xf>
    <xf numFmtId="49" fontId="11" fillId="0" borderId="0" xfId="0" applyNumberFormat="1" applyFont="1" applyAlignment="1">
      <alignment horizontal="center" vertical="center"/>
    </xf>
    <xf numFmtId="165" fontId="5" fillId="0" borderId="1" xfId="0" applyNumberFormat="1" applyFont="1" applyBorder="1" applyAlignment="1">
      <alignment vertical="center"/>
    </xf>
    <xf numFmtId="165" fontId="5" fillId="0" borderId="6"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6" xfId="0" applyNumberFormat="1" applyFont="1" applyBorder="1" applyAlignment="1">
      <alignment horizontal="right" vertical="center"/>
    </xf>
    <xf numFmtId="0" fontId="6" fillId="0" borderId="1" xfId="0" applyFont="1" applyBorder="1" applyAlignment="1">
      <alignment horizontal="left" vertical="center" wrapText="1"/>
    </xf>
    <xf numFmtId="0" fontId="1" fillId="0" borderId="0" xfId="0" applyFont="1"/>
    <xf numFmtId="0" fontId="2" fillId="0" borderId="1" xfId="0" applyFont="1" applyBorder="1" applyAlignment="1" applyProtection="1">
      <alignment wrapText="1"/>
      <protection locked="0"/>
    </xf>
    <xf numFmtId="166" fontId="4" fillId="0" borderId="24" xfId="0" applyNumberFormat="1" applyFont="1" applyBorder="1" applyAlignment="1">
      <alignment horizontal="center"/>
    </xf>
    <xf numFmtId="165" fontId="4" fillId="0" borderId="24" xfId="0" applyNumberFormat="1" applyFont="1" applyBorder="1" applyAlignment="1">
      <alignment horizontal="right" vertical="center"/>
    </xf>
    <xf numFmtId="166" fontId="4" fillId="0" borderId="9" xfId="0" applyNumberFormat="1" applyFont="1" applyBorder="1" applyAlignment="1">
      <alignment horizontal="center"/>
    </xf>
    <xf numFmtId="0" fontId="4" fillId="0" borderId="10" xfId="0" applyFont="1" applyBorder="1"/>
    <xf numFmtId="165" fontId="4" fillId="0" borderId="9" xfId="0" applyNumberFormat="1" applyFont="1" applyBorder="1" applyAlignment="1">
      <alignment horizontal="right" vertical="center"/>
    </xf>
    <xf numFmtId="164" fontId="9" fillId="0" borderId="24" xfId="0" applyNumberFormat="1" applyFont="1" applyBorder="1" applyAlignment="1">
      <alignment horizontal="center"/>
    </xf>
    <xf numFmtId="2" fontId="4" fillId="0" borderId="9" xfId="0" applyNumberFormat="1" applyFont="1" applyBorder="1" applyAlignment="1">
      <alignment horizontal="center"/>
    </xf>
    <xf numFmtId="164" fontId="9" fillId="0" borderId="9" xfId="0" applyNumberFormat="1" applyFont="1" applyBorder="1" applyAlignment="1">
      <alignment horizontal="center"/>
    </xf>
    <xf numFmtId="0" fontId="10" fillId="0" borderId="0" xfId="0" applyFont="1" applyAlignment="1">
      <alignment horizontal="left"/>
    </xf>
    <xf numFmtId="165" fontId="9" fillId="4" borderId="1" xfId="0" applyNumberFormat="1" applyFont="1" applyFill="1" applyBorder="1"/>
    <xf numFmtId="165" fontId="4" fillId="4" borderId="1" xfId="0" applyNumberFormat="1" applyFont="1" applyFill="1" applyBorder="1"/>
    <xf numFmtId="165" fontId="4" fillId="4" borderId="1" xfId="0" applyNumberFormat="1" applyFont="1" applyFill="1" applyBorder="1" applyAlignment="1">
      <alignment horizontal="right"/>
    </xf>
    <xf numFmtId="2" fontId="9" fillId="4" borderId="13" xfId="0" applyNumberFormat="1" applyFont="1" applyFill="1" applyBorder="1" applyAlignment="1">
      <alignment horizontal="center"/>
    </xf>
    <xf numFmtId="165" fontId="9" fillId="4" borderId="14" xfId="0" applyNumberFormat="1" applyFont="1" applyFill="1" applyBorder="1" applyAlignment="1">
      <alignment horizontal="right"/>
    </xf>
    <xf numFmtId="165" fontId="9" fillId="4" borderId="6" xfId="0" applyNumberFormat="1" applyFont="1" applyFill="1" applyBorder="1"/>
    <xf numFmtId="165" fontId="9" fillId="4" borderId="22" xfId="0" applyNumberFormat="1" applyFont="1" applyFill="1" applyBorder="1"/>
    <xf numFmtId="2" fontId="4" fillId="4" borderId="6" xfId="0" applyNumberFormat="1" applyFont="1" applyFill="1" applyBorder="1"/>
    <xf numFmtId="0" fontId="9"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lignment horizontal="center" vertical="center"/>
    </xf>
    <xf numFmtId="165" fontId="9" fillId="4" borderId="0" xfId="0" applyNumberFormat="1" applyFont="1" applyFill="1" applyAlignment="1">
      <alignment horizontal="center" vertical="center"/>
    </xf>
    <xf numFmtId="165" fontId="9" fillId="4" borderId="1" xfId="0" applyNumberFormat="1" applyFont="1" applyFill="1" applyBorder="1" applyAlignment="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65" fontId="4" fillId="6" borderId="24" xfId="0" applyNumberFormat="1" applyFont="1" applyFill="1" applyBorder="1" applyAlignment="1">
      <alignment vertical="center"/>
    </xf>
    <xf numFmtId="165" fontId="4" fillId="6" borderId="24" xfId="0" applyNumberFormat="1" applyFont="1" applyFill="1" applyBorder="1" applyAlignment="1">
      <alignment horizontal="center" vertical="center"/>
    </xf>
    <xf numFmtId="165" fontId="4" fillId="6" borderId="1" xfId="0" applyNumberFormat="1" applyFont="1" applyFill="1" applyBorder="1" applyAlignment="1">
      <alignment vertical="center"/>
    </xf>
    <xf numFmtId="165" fontId="4" fillId="6" borderId="2" xfId="0" applyNumberFormat="1" applyFont="1" applyFill="1" applyBorder="1" applyAlignment="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lignment vertical="center"/>
    </xf>
    <xf numFmtId="165" fontId="4" fillId="6" borderId="27" xfId="0" applyNumberFormat="1" applyFont="1" applyFill="1" applyBorder="1" applyAlignment="1">
      <alignment horizontal="center" vertical="center"/>
    </xf>
    <xf numFmtId="165" fontId="4" fillId="6" borderId="26"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3" fontId="5" fillId="4" borderId="4"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2" fontId="9" fillId="4" borderId="9" xfId="0"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4" borderId="9" xfId="0" applyFont="1" applyFill="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0" fontId="5" fillId="0" borderId="20" xfId="0" applyFont="1" applyBorder="1"/>
    <xf numFmtId="0" fontId="3" fillId="0" borderId="20" xfId="0" applyFont="1" applyBorder="1"/>
    <xf numFmtId="165" fontId="5" fillId="0" borderId="20" xfId="0" applyNumberFormat="1" applyFont="1" applyBorder="1" applyAlignment="1">
      <alignment horizontal="right" vertical="center"/>
    </xf>
    <xf numFmtId="165" fontId="5" fillId="0" borderId="20" xfId="0" applyNumberFormat="1" applyFont="1" applyBorder="1" applyAlignment="1">
      <alignment horizontal="left" vertical="center"/>
    </xf>
    <xf numFmtId="165" fontId="5" fillId="0" borderId="20" xfId="0" applyNumberFormat="1" applyFont="1" applyBorder="1"/>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0" xfId="0" applyFont="1" applyAlignment="1">
      <alignment vertical="center"/>
    </xf>
    <xf numFmtId="165" fontId="9" fillId="4" borderId="42" xfId="0" applyNumberFormat="1" applyFont="1" applyFill="1" applyBorder="1" applyAlignment="1">
      <alignment horizontal="right"/>
    </xf>
    <xf numFmtId="0" fontId="3" fillId="0" borderId="7" xfId="0" applyFont="1" applyBorder="1"/>
    <xf numFmtId="0" fontId="4" fillId="0" borderId="7" xfId="0" applyFont="1" applyBorder="1"/>
    <xf numFmtId="0" fontId="4" fillId="0" borderId="44" xfId="0" applyFont="1" applyBorder="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Protection="1">
      <protection locked="0"/>
    </xf>
    <xf numFmtId="165" fontId="4" fillId="6" borderId="23" xfId="0" applyNumberFormat="1" applyFont="1" applyFill="1" applyBorder="1" applyAlignment="1">
      <alignment vertical="center"/>
    </xf>
    <xf numFmtId="0" fontId="0" fillId="0" borderId="0" xfId="0" applyAlignment="1" applyProtection="1">
      <alignment horizontal="left"/>
      <protection locked="0"/>
    </xf>
    <xf numFmtId="165" fontId="10" fillId="0" borderId="0" xfId="0" applyNumberFormat="1" applyFont="1" applyAlignment="1">
      <alignment vertical="center"/>
    </xf>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0" fontId="1" fillId="0" borderId="73" xfId="0" applyFont="1" applyBorder="1" applyAlignment="1">
      <alignment vertical="center" wrapText="1"/>
    </xf>
    <xf numFmtId="0" fontId="10" fillId="0" borderId="36" xfId="0" applyFont="1" applyBorder="1" applyAlignment="1">
      <alignment horizontal="righ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166" fontId="4" fillId="0" borderId="6" xfId="0" applyNumberFormat="1" applyFont="1" applyBorder="1" applyAlignment="1">
      <alignment horizontal="left" vertical="center"/>
    </xf>
    <xf numFmtId="0" fontId="2" fillId="4" borderId="0" xfId="0" applyFont="1" applyFill="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Border="1" applyAlignment="1">
      <alignment horizontal="center" vertical="center"/>
    </xf>
    <xf numFmtId="3" fontId="6" fillId="0" borderId="37" xfId="0" applyNumberFormat="1" applyFont="1" applyBorder="1" applyAlignment="1">
      <alignment horizontal="center" vertical="center"/>
    </xf>
    <xf numFmtId="3" fontId="6" fillId="0" borderId="38" xfId="0" applyNumberFormat="1" applyFont="1" applyBorder="1" applyAlignment="1">
      <alignment horizontal="center" vertical="center"/>
    </xf>
    <xf numFmtId="0" fontId="4" fillId="0" borderId="24" xfId="0" applyFont="1" applyBorder="1"/>
    <xf numFmtId="0" fontId="4" fillId="0" borderId="25" xfId="0" applyFont="1" applyBorder="1"/>
    <xf numFmtId="0" fontId="5" fillId="0" borderId="6" xfId="0" applyFont="1" applyBorder="1" applyAlignment="1">
      <alignment horizontal="center" vertical="center"/>
    </xf>
    <xf numFmtId="3" fontId="5" fillId="4" borderId="6" xfId="0" applyNumberFormat="1" applyFont="1" applyFill="1" applyBorder="1" applyAlignment="1">
      <alignment horizontal="center" vertical="center"/>
    </xf>
    <xf numFmtId="3" fontId="5" fillId="0" borderId="6" xfId="0" applyNumberFormat="1" applyFont="1" applyBorder="1" applyAlignment="1">
      <alignment horizontal="center" vertical="center"/>
    </xf>
    <xf numFmtId="3" fontId="6" fillId="0" borderId="6" xfId="0" applyNumberFormat="1" applyFont="1" applyBorder="1" applyAlignment="1">
      <alignment horizontal="center" vertical="center"/>
    </xf>
    <xf numFmtId="165" fontId="9" fillId="0" borderId="0" xfId="0" applyNumberFormat="1" applyFont="1"/>
    <xf numFmtId="3" fontId="6" fillId="0" borderId="0" xfId="0" applyNumberFormat="1" applyFont="1" applyAlignment="1">
      <alignment horizontal="center" vertical="center"/>
    </xf>
    <xf numFmtId="0" fontId="9" fillId="0" borderId="0" xfId="0" applyFont="1" applyAlignment="1">
      <alignment horizontal="left"/>
    </xf>
    <xf numFmtId="165" fontId="4" fillId="4" borderId="2" xfId="0" applyNumberFormat="1" applyFont="1" applyFill="1" applyBorder="1"/>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Border="1" applyAlignment="1">
      <alignment horizontal="center" vertical="center"/>
    </xf>
    <xf numFmtId="165" fontId="5" fillId="11" borderId="1" xfId="0" applyNumberFormat="1" applyFont="1" applyFill="1" applyBorder="1" applyAlignment="1">
      <alignment vertical="center"/>
    </xf>
    <xf numFmtId="165" fontId="6" fillId="11" borderId="1" xfId="0" applyNumberFormat="1" applyFont="1" applyFill="1" applyBorder="1" applyAlignment="1">
      <alignment horizontal="right" vertical="center"/>
    </xf>
    <xf numFmtId="165" fontId="5" fillId="11" borderId="11" xfId="0" applyNumberFormat="1" applyFont="1" applyFill="1" applyBorder="1" applyAlignment="1">
      <alignment vertical="center"/>
    </xf>
    <xf numFmtId="165" fontId="6" fillId="11" borderId="11" xfId="0" applyNumberFormat="1" applyFont="1" applyFill="1" applyBorder="1" applyAlignment="1">
      <alignment horizontal="right" vertical="center"/>
    </xf>
    <xf numFmtId="2" fontId="9" fillId="0" borderId="0" xfId="0" applyNumberFormat="1" applyFont="1" applyAlignment="1">
      <alignment horizontal="center"/>
    </xf>
    <xf numFmtId="0" fontId="9" fillId="0" borderId="0" xfId="0" applyFont="1" applyAlignment="1">
      <alignment horizontal="left" vertical="center"/>
    </xf>
    <xf numFmtId="165" fontId="5" fillId="0" borderId="7" xfId="0" applyNumberFormat="1" applyFont="1" applyBorder="1" applyAlignment="1">
      <alignment horizontal="right" vertical="center"/>
    </xf>
    <xf numFmtId="165" fontId="5" fillId="11" borderId="6" xfId="0" applyNumberFormat="1" applyFont="1" applyFill="1" applyBorder="1" applyAlignment="1">
      <alignment vertical="center"/>
    </xf>
    <xf numFmtId="165" fontId="6" fillId="11" borderId="6" xfId="0" applyNumberFormat="1" applyFont="1" applyFill="1" applyBorder="1" applyAlignment="1">
      <alignment horizontal="right" vertical="center"/>
    </xf>
    <xf numFmtId="165" fontId="6" fillId="11" borderId="6" xfId="0" applyNumberFormat="1" applyFont="1" applyFill="1" applyBorder="1"/>
    <xf numFmtId="165" fontId="6" fillId="11" borderId="11" xfId="0" applyNumberFormat="1" applyFont="1" applyFill="1" applyBorder="1"/>
    <xf numFmtId="165" fontId="6" fillId="11" borderId="1" xfId="0" applyNumberFormat="1" applyFont="1" applyFill="1" applyBorder="1"/>
    <xf numFmtId="0" fontId="1" fillId="0" borderId="0" xfId="0" applyFont="1" applyAlignment="1">
      <alignment horizontal="center" vertical="center"/>
    </xf>
    <xf numFmtId="0" fontId="3" fillId="0" borderId="0" xfId="0" applyFont="1" applyProtection="1">
      <protection locked="0"/>
    </xf>
    <xf numFmtId="165" fontId="4" fillId="0" borderId="0" xfId="0" applyNumberFormat="1" applyFont="1" applyProtection="1">
      <protection locked="0"/>
    </xf>
    <xf numFmtId="165" fontId="6" fillId="0" borderId="0" xfId="0" applyNumberFormat="1" applyFont="1" applyAlignment="1">
      <alignment horizontal="right" vertical="center"/>
    </xf>
    <xf numFmtId="0" fontId="16" fillId="0" borderId="0" xfId="0" applyFont="1" applyProtection="1">
      <protection locked="0"/>
    </xf>
    <xf numFmtId="2" fontId="10" fillId="0" borderId="0" xfId="0" applyNumberFormat="1" applyFont="1" applyAlignment="1" applyProtection="1">
      <alignment horizontal="center" vertical="center"/>
      <protection locked="0"/>
    </xf>
    <xf numFmtId="165" fontId="10" fillId="0" borderId="0" xfId="0" applyNumberFormat="1" applyFont="1" applyAlignment="1" applyProtection="1">
      <alignment vertical="center"/>
      <protection locked="0"/>
    </xf>
    <xf numFmtId="2" fontId="17" fillId="0" borderId="8" xfId="0" applyNumberFormat="1" applyFont="1" applyBorder="1" applyAlignment="1" applyProtection="1">
      <alignment horizontal="center" vertical="center"/>
      <protection locked="0"/>
    </xf>
    <xf numFmtId="165" fontId="17" fillId="0" borderId="8" xfId="0" applyNumberFormat="1" applyFont="1" applyBorder="1" applyAlignment="1" applyProtection="1">
      <alignment vertical="center"/>
      <protection locked="0"/>
    </xf>
    <xf numFmtId="0" fontId="4" fillId="0" borderId="8" xfId="0" applyFont="1" applyBorder="1" applyAlignment="1" applyProtection="1">
      <alignment horizontal="center"/>
      <protection locked="0"/>
    </xf>
    <xf numFmtId="0" fontId="2" fillId="0" borderId="8" xfId="0" applyFont="1" applyBorder="1" applyAlignment="1">
      <alignment horizontal="left"/>
    </xf>
    <xf numFmtId="0" fontId="2" fillId="0" borderId="20" xfId="0" applyFont="1" applyBorder="1"/>
    <xf numFmtId="0" fontId="2" fillId="0" borderId="20" xfId="0" applyFont="1" applyBorder="1" applyAlignment="1">
      <alignment horizontal="left"/>
    </xf>
    <xf numFmtId="0" fontId="6" fillId="0" borderId="0" xfId="0" applyFont="1" applyAlignment="1">
      <alignment horizontal="right"/>
    </xf>
    <xf numFmtId="0" fontId="4" fillId="0" borderId="7" xfId="0" applyFont="1" applyBorder="1" applyAlignment="1">
      <alignment horizontal="left"/>
    </xf>
    <xf numFmtId="0" fontId="4" fillId="0" borderId="8" xfId="0" applyFont="1" applyBorder="1"/>
    <xf numFmtId="0" fontId="9" fillId="4" borderId="9" xfId="0" applyFont="1" applyFill="1" applyBorder="1" applyAlignment="1">
      <alignment vertical="center"/>
    </xf>
    <xf numFmtId="165" fontId="6" fillId="0" borderId="1" xfId="0" applyNumberFormat="1" applyFont="1" applyBorder="1"/>
    <xf numFmtId="165" fontId="6" fillId="0" borderId="6" xfId="0" applyNumberFormat="1" applyFont="1" applyBorder="1"/>
    <xf numFmtId="165" fontId="9" fillId="4"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165" fontId="9" fillId="0" borderId="0" xfId="0" applyNumberFormat="1" applyFont="1" applyAlignment="1">
      <alignment horizontal="right"/>
    </xf>
    <xf numFmtId="0" fontId="4" fillId="11" borderId="11" xfId="0" applyFont="1" applyFill="1" applyBorder="1" applyAlignment="1">
      <alignment horizontal="right"/>
    </xf>
    <xf numFmtId="165" fontId="4" fillId="11" borderId="23" xfId="0" applyNumberFormat="1" applyFont="1" applyFill="1" applyBorder="1" applyAlignment="1">
      <alignment vertical="center"/>
    </xf>
    <xf numFmtId="165" fontId="4" fillId="11" borderId="28" xfId="0" applyNumberFormat="1" applyFont="1" applyFill="1" applyBorder="1" applyAlignment="1">
      <alignment vertical="center"/>
    </xf>
    <xf numFmtId="0" fontId="9" fillId="4" borderId="2" xfId="0" applyFont="1" applyFill="1" applyBorder="1" applyAlignment="1">
      <alignment horizontal="right"/>
    </xf>
    <xf numFmtId="0" fontId="2" fillId="6" borderId="1" xfId="0" applyFont="1" applyFill="1" applyBorder="1"/>
    <xf numFmtId="0" fontId="9" fillId="0" borderId="6" xfId="0" applyFont="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Alignment="1">
      <alignment horizontal="center" vertical="center" wrapText="1"/>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2" fontId="4" fillId="9" borderId="39" xfId="0" applyNumberFormat="1" applyFont="1" applyFill="1" applyBorder="1" applyAlignment="1">
      <alignment horizontal="center" vertical="center"/>
    </xf>
    <xf numFmtId="165" fontId="4" fillId="9" borderId="41" xfId="0" applyNumberFormat="1" applyFont="1" applyFill="1" applyBorder="1" applyAlignment="1">
      <alignment horizontal="center" vertical="center" wrapText="1"/>
    </xf>
    <xf numFmtId="0" fontId="9" fillId="4" borderId="21" xfId="0" applyFont="1" applyFill="1" applyBorder="1" applyAlignment="1">
      <alignment horizontal="right" vertical="center"/>
    </xf>
    <xf numFmtId="2" fontId="10" fillId="9" borderId="46" xfId="0" applyNumberFormat="1" applyFont="1" applyFill="1" applyBorder="1" applyAlignment="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2" fontId="4" fillId="4" borderId="13" xfId="0" applyNumberFormat="1" applyFont="1" applyFill="1" applyBorder="1"/>
    <xf numFmtId="0" fontId="9" fillId="4" borderId="21" xfId="0" applyFont="1" applyFill="1" applyBorder="1" applyAlignment="1">
      <alignment horizontal="right"/>
    </xf>
    <xf numFmtId="0" fontId="9" fillId="4" borderId="12" xfId="0" applyFont="1" applyFill="1" applyBorder="1" applyAlignment="1">
      <alignment horizontal="right" vertical="center"/>
    </xf>
    <xf numFmtId="0" fontId="9" fillId="0" borderId="0" xfId="0" applyFont="1" applyAlignment="1">
      <alignment horizontal="right" vertical="center"/>
    </xf>
    <xf numFmtId="2" fontId="10" fillId="0" borderId="0" xfId="0" applyNumberFormat="1" applyFont="1" applyAlignment="1">
      <alignment horizontal="center" vertical="center"/>
    </xf>
    <xf numFmtId="0" fontId="6" fillId="0" borderId="1" xfId="0" applyFont="1" applyBorder="1" applyAlignment="1">
      <alignment horizontal="right"/>
    </xf>
    <xf numFmtId="0" fontId="4" fillId="0" borderId="0" xfId="0" applyFont="1" applyAlignment="1" applyProtection="1">
      <alignment horizontal="center"/>
      <protection locked="0"/>
    </xf>
    <xf numFmtId="165" fontId="6" fillId="11" borderId="6" xfId="0" applyNumberFormat="1" applyFont="1" applyFill="1" applyBorder="1" applyAlignment="1">
      <alignment horizontal="right"/>
    </xf>
    <xf numFmtId="165" fontId="6" fillId="11" borderId="11" xfId="0" applyNumberFormat="1" applyFont="1" applyFill="1" applyBorder="1" applyAlignment="1">
      <alignment horizontal="right"/>
    </xf>
    <xf numFmtId="165" fontId="6" fillId="0" borderId="5" xfId="0" applyNumberFormat="1" applyFont="1" applyBorder="1" applyAlignment="1">
      <alignment horizontal="right"/>
    </xf>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3" fillId="12" borderId="92" xfId="0" applyNumberFormat="1" applyFont="1" applyFill="1" applyBorder="1" applyAlignment="1">
      <alignment horizontal="right" vertical="center" wrapText="1"/>
    </xf>
    <xf numFmtId="10" fontId="23" fillId="12" borderId="81" xfId="0" applyNumberFormat="1" applyFont="1" applyFill="1" applyBorder="1" applyAlignment="1">
      <alignment vertical="center" wrapText="1"/>
    </xf>
    <xf numFmtId="165" fontId="10" fillId="0" borderId="18" xfId="0" applyNumberFormat="1" applyFont="1" applyBorder="1" applyAlignment="1">
      <alignment horizontal="right" vertical="center"/>
    </xf>
    <xf numFmtId="165" fontId="10" fillId="0" borderId="109" xfId="0" applyNumberFormat="1" applyFont="1" applyBorder="1" applyAlignment="1">
      <alignment horizontal="right" vertical="center"/>
    </xf>
    <xf numFmtId="0" fontId="24" fillId="0" borderId="0" xfId="0" applyFont="1"/>
    <xf numFmtId="0" fontId="25" fillId="0" borderId="0" xfId="0" applyFont="1" applyAlignment="1">
      <alignment horizontal="center" vertical="center"/>
    </xf>
    <xf numFmtId="0" fontId="26" fillId="0" borderId="0" xfId="0" applyFont="1"/>
    <xf numFmtId="3" fontId="6" fillId="4" borderId="1" xfId="0" applyNumberFormat="1" applyFont="1" applyFill="1" applyBorder="1" applyAlignment="1">
      <alignment horizontal="center" vertical="center"/>
    </xf>
    <xf numFmtId="3" fontId="6" fillId="4" borderId="3" xfId="0" applyNumberFormat="1" applyFont="1" applyFill="1" applyBorder="1" applyAlignment="1">
      <alignment horizontal="center" vertical="center"/>
    </xf>
    <xf numFmtId="3" fontId="6" fillId="4" borderId="4" xfId="0" applyNumberFormat="1" applyFont="1" applyFill="1" applyBorder="1" applyAlignment="1">
      <alignment horizontal="center" vertical="center"/>
    </xf>
    <xf numFmtId="0" fontId="9" fillId="9" borderId="31" xfId="0" applyFont="1" applyFill="1" applyBorder="1" applyAlignment="1">
      <alignment horizontal="center" vertical="center"/>
    </xf>
    <xf numFmtId="0" fontId="4" fillId="0" borderId="16" xfId="0" applyFont="1" applyBorder="1" applyAlignment="1">
      <alignment horizontal="center" vertical="center"/>
    </xf>
    <xf numFmtId="0" fontId="4" fillId="0" borderId="16" xfId="0" applyFont="1" applyBorder="1"/>
    <xf numFmtId="0" fontId="4" fillId="0" borderId="35" xfId="0" applyFont="1" applyBorder="1"/>
    <xf numFmtId="165" fontId="9" fillId="4" borderId="13" xfId="0" applyNumberFormat="1" applyFont="1" applyFill="1" applyBorder="1" applyAlignment="1">
      <alignment horizontal="center"/>
    </xf>
    <xf numFmtId="0" fontId="0" fillId="0" borderId="42" xfId="0" applyBorder="1" applyAlignment="1">
      <alignment horizontal="center"/>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165" fontId="9" fillId="4" borderId="29" xfId="0" applyNumberFormat="1" applyFont="1" applyFill="1" applyBorder="1" applyAlignment="1">
      <alignment horizontal="center"/>
    </xf>
    <xf numFmtId="165" fontId="9" fillId="4" borderId="30" xfId="0" applyNumberFormat="1" applyFont="1" applyFill="1" applyBorder="1" applyAlignment="1">
      <alignment horizontal="center"/>
    </xf>
    <xf numFmtId="165" fontId="9" fillId="4" borderId="21" xfId="0" applyNumberFormat="1" applyFont="1" applyFill="1" applyBorder="1" applyAlignment="1">
      <alignment horizontal="center"/>
    </xf>
    <xf numFmtId="0" fontId="0" fillId="0" borderId="21" xfId="0" applyBorder="1" applyAlignment="1">
      <alignment horizontal="center"/>
    </xf>
    <xf numFmtId="49" fontId="9" fillId="4" borderId="28"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9" fillId="4" borderId="22" xfId="0" applyNumberFormat="1" applyFont="1" applyFill="1" applyBorder="1" applyAlignment="1">
      <alignment horizontal="center" vertical="center" wrapText="1"/>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10" fillId="0" borderId="6" xfId="0" applyFont="1" applyBorder="1" applyAlignment="1">
      <alignment horizontal="left"/>
    </xf>
    <xf numFmtId="0" fontId="10" fillId="0" borderId="20" xfId="0" applyFont="1" applyBorder="1" applyAlignment="1">
      <alignment horizontal="left"/>
    </xf>
    <xf numFmtId="0" fontId="10" fillId="0" borderId="2" xfId="0" applyFont="1" applyBorder="1" applyAlignment="1">
      <alignment horizontal="left"/>
    </xf>
    <xf numFmtId="0" fontId="2" fillId="0" borderId="20" xfId="0" applyFont="1" applyBorder="1"/>
    <xf numFmtId="0" fontId="2" fillId="0" borderId="2" xfId="0" applyFont="1" applyBorder="1"/>
    <xf numFmtId="2" fontId="10" fillId="4" borderId="31" xfId="0" applyNumberFormat="1" applyFont="1" applyFill="1" applyBorder="1" applyAlignment="1">
      <alignment horizontal="left"/>
    </xf>
    <xf numFmtId="0" fontId="0" fillId="4" borderId="16" xfId="0" applyFill="1" applyBorder="1"/>
    <xf numFmtId="0" fontId="0" fillId="4" borderId="32" xfId="0" applyFill="1" applyBorder="1"/>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0" fontId="9" fillId="0" borderId="1"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10" fillId="0" borderId="25" xfId="0" applyFont="1" applyBorder="1" applyAlignment="1">
      <alignment horizontal="left"/>
    </xf>
    <xf numFmtId="0" fontId="10" fillId="0" borderId="7" xfId="0" applyFont="1" applyBorder="1" applyAlignment="1">
      <alignment horizontal="left"/>
    </xf>
    <xf numFmtId="0" fontId="10" fillId="0" borderId="26" xfId="0" applyFont="1" applyBorder="1" applyAlignment="1">
      <alignment horizontal="left"/>
    </xf>
    <xf numFmtId="0" fontId="6" fillId="0" borderId="6" xfId="0" applyFont="1" applyBorder="1" applyAlignment="1">
      <alignment horizontal="center" vertical="center"/>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2" xfId="0" applyBorder="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10" fillId="0" borderId="10" xfId="0" applyFont="1" applyBorder="1" applyAlignment="1">
      <alignment horizontal="left"/>
    </xf>
    <xf numFmtId="0" fontId="10" fillId="0" borderId="8" xfId="0" applyFont="1" applyBorder="1" applyAlignment="1">
      <alignment horizontal="left"/>
    </xf>
    <xf numFmtId="0" fontId="10" fillId="0" borderId="27" xfId="0" applyFont="1" applyBorder="1" applyAlignment="1">
      <alignment horizontal="left"/>
    </xf>
    <xf numFmtId="0" fontId="4" fillId="11" borderId="6" xfId="0" applyFont="1" applyFill="1" applyBorder="1"/>
    <xf numFmtId="0" fontId="0" fillId="11" borderId="20" xfId="0" applyFill="1" applyBorder="1"/>
    <xf numFmtId="0" fontId="0" fillId="11" borderId="2" xfId="0" applyFill="1" applyBorder="1"/>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1" fillId="0" borderId="0" xfId="0" applyFont="1" applyAlignment="1">
      <alignment wrapText="1"/>
    </xf>
    <xf numFmtId="0" fontId="1" fillId="0" borderId="69" xfId="0" applyFont="1" applyBorder="1" applyAlignment="1">
      <alignment horizontal="left" vertical="center" wrapText="1"/>
    </xf>
    <xf numFmtId="0" fontId="0" fillId="0" borderId="71" xfId="0" applyBorder="1" applyAlignment="1">
      <alignment horizontal="left" vertical="center"/>
    </xf>
    <xf numFmtId="0" fontId="1" fillId="0" borderId="70" xfId="0" applyFont="1" applyBorder="1" applyAlignment="1">
      <alignment horizontal="left" vertical="center"/>
    </xf>
    <xf numFmtId="0" fontId="1" fillId="0" borderId="52" xfId="0" applyFont="1" applyBorder="1"/>
    <xf numFmtId="0" fontId="0" fillId="0" borderId="0" xfId="0"/>
    <xf numFmtId="0" fontId="1" fillId="0" borderId="65" xfId="0" applyFont="1" applyBorder="1" applyAlignment="1">
      <alignment horizontal="left" vertical="center" wrapText="1"/>
    </xf>
    <xf numFmtId="0" fontId="0" fillId="0" borderId="67" xfId="0" applyBorder="1" applyAlignment="1">
      <alignment horizontal="left" vertical="center"/>
    </xf>
    <xf numFmtId="0" fontId="1" fillId="0" borderId="94" xfId="0" applyFont="1" applyBorder="1" applyAlignment="1">
      <alignment horizontal="left" vertical="center"/>
    </xf>
    <xf numFmtId="0" fontId="0" fillId="0" borderId="95" xfId="0" applyBorder="1" applyAlignment="1">
      <alignment horizontal="left" vertical="center"/>
    </xf>
    <xf numFmtId="0" fontId="1" fillId="0" borderId="96" xfId="0" applyFont="1" applyBorder="1" applyAlignment="1">
      <alignment wrapText="1"/>
    </xf>
    <xf numFmtId="0" fontId="1" fillId="0" borderId="55" xfId="0" applyFont="1" applyBorder="1" applyAlignment="1">
      <alignment horizontal="left" vertical="center" wrapText="1"/>
    </xf>
    <xf numFmtId="0" fontId="0" fillId="0" borderId="56" xfId="0" applyBorder="1" applyAlignment="1">
      <alignment horizontal="left" vertical="center"/>
    </xf>
    <xf numFmtId="0" fontId="1" fillId="0" borderId="66" xfId="0" applyFont="1" applyBorder="1" applyAlignment="1">
      <alignment horizontal="left" vertical="center"/>
    </xf>
    <xf numFmtId="0" fontId="23" fillId="12" borderId="24" xfId="0" applyFont="1" applyFill="1" applyBorder="1" applyAlignment="1">
      <alignment wrapText="1"/>
    </xf>
    <xf numFmtId="0" fontId="23"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78" xfId="0" applyFont="1" applyBorder="1" applyAlignment="1">
      <alignment wrapText="1"/>
    </xf>
    <xf numFmtId="0" fontId="1" fillId="0" borderId="99" xfId="0" applyFont="1" applyBorder="1" applyAlignment="1">
      <alignment wrapText="1"/>
    </xf>
    <xf numFmtId="0" fontId="1" fillId="0" borderId="86" xfId="0" applyFont="1" applyBorder="1" applyAlignment="1">
      <alignment wrapText="1"/>
    </xf>
    <xf numFmtId="0" fontId="1" fillId="0" borderId="100" xfId="0" applyFont="1" applyBorder="1" applyAlignment="1">
      <alignment wrapText="1"/>
    </xf>
    <xf numFmtId="0" fontId="10" fillId="0" borderId="6" xfId="0" applyFont="1" applyBorder="1" applyAlignment="1">
      <alignment horizontal="center" vertical="center"/>
    </xf>
    <xf numFmtId="0" fontId="10" fillId="0" borderId="2" xfId="0" applyFont="1" applyBorder="1" applyAlignment="1">
      <alignment horizontal="center" vertical="center"/>
    </xf>
    <xf numFmtId="0" fontId="1" fillId="0" borderId="83" xfId="0" applyFont="1" applyBorder="1" applyAlignment="1">
      <alignment vertical="center" wrapText="1"/>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1" fillId="0" borderId="93" xfId="0" applyFont="1" applyBorder="1" applyAlignment="1">
      <alignment vertical="center" wrapText="1"/>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1" fillId="0" borderId="70" xfId="0" applyFont="1" applyBorder="1" applyAlignment="1">
      <alignment vertical="center"/>
    </xf>
    <xf numFmtId="0" fontId="1" fillId="0" borderId="71"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4" xfId="0" applyFont="1" applyBorder="1" applyAlignment="1">
      <alignment vertical="center" wrapText="1"/>
    </xf>
    <xf numFmtId="0" fontId="1" fillId="0" borderId="85" xfId="0" applyFont="1" applyBorder="1" applyAlignment="1">
      <alignment vertical="center"/>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70" xfId="0" applyFont="1" applyBorder="1" applyAlignment="1">
      <alignment vertical="center" wrapText="1"/>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 fillId="11" borderId="48" xfId="0" applyFont="1" applyFill="1" applyBorder="1" applyAlignment="1">
      <alignment horizontal="left" vertical="center" wrapText="1"/>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9"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80" xfId="0" applyFont="1" applyBorder="1" applyAlignment="1">
      <alignment vertical="center"/>
    </xf>
    <xf numFmtId="0" fontId="1" fillId="0" borderId="56" xfId="0" applyFont="1" applyBorder="1" applyAlignment="1">
      <alignment vertical="center"/>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25" xfId="0" applyFont="1" applyBorder="1"/>
    <xf numFmtId="0" fontId="1" fillId="0" borderId="7" xfId="0" applyFont="1" applyBorder="1"/>
    <xf numFmtId="0" fontId="1" fillId="0" borderId="26"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54" xfId="0" applyFont="1" applyBorder="1" applyAlignment="1">
      <alignment wrapText="1"/>
    </xf>
    <xf numFmtId="0" fontId="24" fillId="0" borderId="0" xfId="0" applyFont="1"/>
  </cellXfs>
  <cellStyles count="2">
    <cellStyle name="Monétaire" xfId="1" builtinId="4"/>
    <cellStyle name="Normal" xfId="0" builtinId="0"/>
  </cellStyles>
  <dxfs count="0"/>
  <tableStyles count="0" defaultTableStyle="TableStyleMedium9" defaultPivotStyle="PivotStyleLight16"/>
  <colors>
    <mruColors>
      <color rgb="FFFFFF99"/>
      <color rgb="FFCCFFFF"/>
      <color rgb="FFF7D1E1"/>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3</xdr:row>
      <xdr:rowOff>155575</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4</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8"/>
  <sheetViews>
    <sheetView showGridLines="0" zoomScale="110" zoomScaleNormal="110" workbookViewId="0">
      <selection activeCell="A59" sqref="A59"/>
    </sheetView>
  </sheetViews>
  <sheetFormatPr baseColWidth="10" defaultColWidth="11.42578125" defaultRowHeight="12" x14ac:dyDescent="0.2"/>
  <cols>
    <col min="1" max="1" width="5.140625" style="1" customWidth="1"/>
    <col min="2" max="2" width="54.5703125" style="1" customWidth="1"/>
    <col min="3" max="3" width="11" style="1" customWidth="1"/>
    <col min="4" max="4" width="6.42578125" style="1" customWidth="1"/>
    <col min="5" max="6" width="11.28515625" style="1" customWidth="1"/>
    <col min="7" max="7" width="13.7109375" style="1" customWidth="1"/>
    <col min="8" max="8" width="6.42578125" style="1" customWidth="1"/>
    <col min="9" max="9" width="11.85546875" style="1" customWidth="1"/>
    <col min="10" max="16384" width="11.42578125" style="1"/>
  </cols>
  <sheetData>
    <row r="1" spans="1:10" ht="12.75" customHeight="1" x14ac:dyDescent="0.2">
      <c r="A1" s="122"/>
      <c r="B1" s="122"/>
      <c r="C1" s="122"/>
      <c r="D1" s="122"/>
      <c r="E1" s="122"/>
      <c r="F1" s="122"/>
      <c r="G1" s="122"/>
      <c r="H1" s="122"/>
      <c r="I1" s="122"/>
    </row>
    <row r="2" spans="1:10" ht="12.75" customHeight="1" x14ac:dyDescent="0.2">
      <c r="G2" s="118"/>
      <c r="H2" s="71"/>
      <c r="I2" s="71" t="s">
        <v>407</v>
      </c>
    </row>
    <row r="3" spans="1:10" ht="12.75" customHeight="1" x14ac:dyDescent="0.2">
      <c r="G3" s="71"/>
      <c r="H3" s="71"/>
      <c r="I3" s="71" t="s">
        <v>408</v>
      </c>
    </row>
    <row r="4" spans="1:10" ht="12.75" customHeight="1" x14ac:dyDescent="0.2">
      <c r="G4" s="118"/>
      <c r="H4" s="71"/>
      <c r="I4" s="71" t="s">
        <v>284</v>
      </c>
    </row>
    <row r="5" spans="1:10" ht="12.75" customHeight="1" x14ac:dyDescent="0.2">
      <c r="G5" s="71"/>
      <c r="H5" s="71"/>
    </row>
    <row r="6" spans="1:10" ht="12.75" customHeight="1" x14ac:dyDescent="0.2">
      <c r="G6" s="118"/>
      <c r="H6" s="71"/>
    </row>
    <row r="7" spans="1:10" ht="12.75" customHeight="1" x14ac:dyDescent="0.2"/>
    <row r="8" spans="1:10" s="7" customFormat="1" ht="12.75" customHeight="1" x14ac:dyDescent="0.2">
      <c r="B8" s="71" t="s">
        <v>372</v>
      </c>
      <c r="C8" s="119" t="str">
        <f>'Costs Detail'!G3</f>
        <v>-</v>
      </c>
      <c r="D8" s="120"/>
      <c r="E8" s="120"/>
      <c r="F8" s="303"/>
    </row>
    <row r="9" spans="1:10" s="7" customFormat="1" ht="12.75" customHeight="1" x14ac:dyDescent="0.2">
      <c r="B9" s="71" t="s">
        <v>276</v>
      </c>
      <c r="C9" s="119" t="str">
        <f>'Costs Detail'!G4</f>
        <v>-</v>
      </c>
      <c r="D9" s="121"/>
      <c r="E9" s="121"/>
      <c r="F9" s="304"/>
    </row>
    <row r="10" spans="1:10" s="7" customFormat="1" ht="12.75" customHeight="1" x14ac:dyDescent="0.2">
      <c r="B10" s="71" t="s">
        <v>277</v>
      </c>
      <c r="C10" s="119" t="str">
        <f>'Costs Detail'!G5</f>
        <v>-</v>
      </c>
      <c r="D10" s="121"/>
      <c r="E10" s="121"/>
      <c r="F10" s="304"/>
    </row>
    <row r="11" spans="1:10" s="7" customFormat="1" ht="12.75" customHeight="1" x14ac:dyDescent="0.2">
      <c r="B11" s="71" t="s">
        <v>43</v>
      </c>
      <c r="C11" s="119" t="str">
        <f>'Costs Detail'!G6</f>
        <v>-</v>
      </c>
      <c r="D11" s="121"/>
      <c r="E11" s="121"/>
      <c r="F11" s="305"/>
    </row>
    <row r="12" spans="1:10" ht="12.75" customHeight="1" x14ac:dyDescent="0.2">
      <c r="B12" s="306"/>
      <c r="C12" s="307"/>
      <c r="D12" s="307"/>
      <c r="E12" s="307"/>
      <c r="F12" s="307"/>
    </row>
    <row r="13" spans="1:10" ht="15.75" customHeight="1" x14ac:dyDescent="0.2">
      <c r="A13" s="308"/>
      <c r="B13" s="308"/>
      <c r="C13" s="308"/>
      <c r="E13" s="308"/>
      <c r="F13" s="308"/>
      <c r="G13" s="308"/>
      <c r="I13" s="308"/>
    </row>
    <row r="14" spans="1:10" s="164" customFormat="1" ht="36.950000000000003" customHeight="1" x14ac:dyDescent="0.2">
      <c r="A14" s="150" t="s">
        <v>69</v>
      </c>
      <c r="B14" s="309" t="s">
        <v>0</v>
      </c>
      <c r="C14" s="154" t="s">
        <v>35</v>
      </c>
      <c r="D14" s="49"/>
      <c r="E14" s="162" t="s">
        <v>36</v>
      </c>
      <c r="F14" s="163" t="s">
        <v>70</v>
      </c>
      <c r="G14" s="152" t="s">
        <v>37</v>
      </c>
      <c r="H14" s="153"/>
      <c r="I14" s="162" t="s">
        <v>38</v>
      </c>
      <c r="J14" s="49"/>
    </row>
    <row r="15" spans="1:10" ht="12" customHeight="1" x14ac:dyDescent="0.2">
      <c r="A15" s="72">
        <v>1</v>
      </c>
      <c r="B15" s="73" t="s">
        <v>2</v>
      </c>
      <c r="C15" s="281">
        <f>'Costs Detail'!C19</f>
        <v>0</v>
      </c>
      <c r="D15" s="10"/>
      <c r="E15" s="94">
        <f>'Costs Detail'!E19</f>
        <v>0</v>
      </c>
      <c r="F15" s="95">
        <f>'Costs Detail'!F19</f>
        <v>0</v>
      </c>
      <c r="G15" s="283">
        <f>'Costs Detail'!G19</f>
        <v>0</v>
      </c>
      <c r="H15" s="56"/>
      <c r="I15" s="94">
        <f>C15-G15</f>
        <v>0</v>
      </c>
    </row>
    <row r="16" spans="1:10" ht="12" customHeight="1" x14ac:dyDescent="0.2">
      <c r="A16" s="72">
        <v>2</v>
      </c>
      <c r="B16" s="73" t="s">
        <v>4</v>
      </c>
      <c r="C16" s="281">
        <f>'Costs Detail'!C29</f>
        <v>0</v>
      </c>
      <c r="D16" s="10"/>
      <c r="E16" s="94">
        <f>'Costs Detail'!E29</f>
        <v>0</v>
      </c>
      <c r="F16" s="95">
        <f>'Costs Detail'!F29</f>
        <v>0</v>
      </c>
      <c r="G16" s="283">
        <f>'Costs Detail'!G29</f>
        <v>0</v>
      </c>
      <c r="H16" s="56"/>
      <c r="I16" s="94">
        <f>C16-G16</f>
        <v>0</v>
      </c>
    </row>
    <row r="17" spans="1:9" ht="12" customHeight="1" x14ac:dyDescent="0.2">
      <c r="A17" s="72">
        <v>3</v>
      </c>
      <c r="B17" s="73" t="s">
        <v>6</v>
      </c>
      <c r="C17" s="281">
        <f>'Costs Detail'!C38</f>
        <v>0</v>
      </c>
      <c r="D17" s="10"/>
      <c r="E17" s="94">
        <f>'Costs Detail'!E38</f>
        <v>0</v>
      </c>
      <c r="F17" s="95">
        <f>'Costs Detail'!F38</f>
        <v>0</v>
      </c>
      <c r="G17" s="283">
        <f>'Costs Detail'!G38</f>
        <v>0</v>
      </c>
      <c r="H17" s="56"/>
      <c r="I17" s="94">
        <f>C17-G17</f>
        <v>0</v>
      </c>
    </row>
    <row r="18" spans="1:9" s="50" customFormat="1" ht="12" customHeight="1" x14ac:dyDescent="0.2">
      <c r="A18" s="76"/>
      <c r="B18" s="77" t="s">
        <v>237</v>
      </c>
      <c r="C18" s="282">
        <f>SUM(C15:C17)</f>
        <v>0</v>
      </c>
      <c r="D18" s="78"/>
      <c r="E18" s="96">
        <f>SUM(E15:E17)</f>
        <v>0</v>
      </c>
      <c r="F18" s="97">
        <f>SUM(F15:F17)</f>
        <v>0</v>
      </c>
      <c r="G18" s="284">
        <f>SUM(G15:G17)</f>
        <v>0</v>
      </c>
      <c r="H18" s="57"/>
      <c r="I18" s="96">
        <f>SUM(I15:I17)</f>
        <v>0</v>
      </c>
    </row>
    <row r="19" spans="1:9" ht="6" customHeight="1" x14ac:dyDescent="0.2">
      <c r="A19" s="81"/>
      <c r="B19" s="10"/>
      <c r="C19" s="58"/>
      <c r="D19" s="10"/>
      <c r="E19" s="58"/>
      <c r="F19" s="160"/>
      <c r="G19" s="58"/>
      <c r="H19" s="58"/>
      <c r="I19" s="58"/>
    </row>
    <row r="20" spans="1:9" ht="12" customHeight="1" x14ac:dyDescent="0.2">
      <c r="A20" s="72">
        <v>4</v>
      </c>
      <c r="B20" s="73" t="s">
        <v>197</v>
      </c>
      <c r="C20" s="281">
        <f>'Costs Detail'!C53</f>
        <v>0</v>
      </c>
      <c r="D20" s="10"/>
      <c r="E20" s="94">
        <f>'Costs Detail'!E53</f>
        <v>0</v>
      </c>
      <c r="F20" s="95">
        <f>'Costs Detail'!F53</f>
        <v>0</v>
      </c>
      <c r="G20" s="283">
        <f>'Costs Detail'!G53</f>
        <v>0</v>
      </c>
      <c r="H20" s="56"/>
      <c r="I20" s="94">
        <f t="shared" ref="I20:I26" si="0">C20-G20</f>
        <v>0</v>
      </c>
    </row>
    <row r="21" spans="1:9" ht="12" customHeight="1" x14ac:dyDescent="0.2">
      <c r="A21" s="72">
        <v>5</v>
      </c>
      <c r="B21" s="73" t="s">
        <v>10</v>
      </c>
      <c r="C21" s="281">
        <f>'Costs Detail'!C66</f>
        <v>0</v>
      </c>
      <c r="D21" s="10"/>
      <c r="E21" s="94">
        <f>'Costs Detail'!E66</f>
        <v>0</v>
      </c>
      <c r="F21" s="95">
        <f>'Costs Detail'!F66</f>
        <v>0</v>
      </c>
      <c r="G21" s="283">
        <f>'Costs Detail'!G66</f>
        <v>0</v>
      </c>
      <c r="H21" s="56"/>
      <c r="I21" s="94">
        <f t="shared" si="0"/>
        <v>0</v>
      </c>
    </row>
    <row r="22" spans="1:9" ht="12" customHeight="1" x14ac:dyDescent="0.2">
      <c r="A22" s="72">
        <v>6</v>
      </c>
      <c r="B22" s="73" t="s">
        <v>12</v>
      </c>
      <c r="C22" s="281">
        <f>'Costs Detail'!C76</f>
        <v>0</v>
      </c>
      <c r="D22" s="10"/>
      <c r="E22" s="94">
        <f>'Costs Detail'!E76</f>
        <v>0</v>
      </c>
      <c r="F22" s="95">
        <f>'Costs Detail'!F76</f>
        <v>0</v>
      </c>
      <c r="G22" s="283">
        <f>'Costs Detail'!G76</f>
        <v>0</v>
      </c>
      <c r="H22" s="56"/>
      <c r="I22" s="94">
        <f t="shared" si="0"/>
        <v>0</v>
      </c>
    </row>
    <row r="23" spans="1:9" ht="12" customHeight="1" x14ac:dyDescent="0.2">
      <c r="A23" s="72">
        <v>7</v>
      </c>
      <c r="B23" s="73" t="s">
        <v>280</v>
      </c>
      <c r="C23" s="281">
        <f>'Costs Detail'!C88</f>
        <v>0</v>
      </c>
      <c r="D23" s="10"/>
      <c r="E23" s="94">
        <f>'Costs Detail'!E88</f>
        <v>0</v>
      </c>
      <c r="F23" s="95">
        <f>'Costs Detail'!F88</f>
        <v>0</v>
      </c>
      <c r="G23" s="283">
        <f>'Costs Detail'!G88</f>
        <v>0</v>
      </c>
      <c r="H23" s="56"/>
      <c r="I23" s="94">
        <f t="shared" si="0"/>
        <v>0</v>
      </c>
    </row>
    <row r="24" spans="1:9" ht="12" customHeight="1" x14ac:dyDescent="0.2">
      <c r="A24" s="72">
        <v>8</v>
      </c>
      <c r="B24" s="73" t="s">
        <v>19</v>
      </c>
      <c r="C24" s="281">
        <f>'Costs Detail'!C95</f>
        <v>0</v>
      </c>
      <c r="D24" s="10"/>
      <c r="E24" s="94">
        <f>'Costs Detail'!E95</f>
        <v>0</v>
      </c>
      <c r="F24" s="95">
        <f>'Costs Detail'!F95</f>
        <v>0</v>
      </c>
      <c r="G24" s="283">
        <f>'Costs Detail'!G95</f>
        <v>0</v>
      </c>
      <c r="H24" s="56"/>
      <c r="I24" s="94">
        <f t="shared" si="0"/>
        <v>0</v>
      </c>
    </row>
    <row r="25" spans="1:9" ht="12" customHeight="1" x14ac:dyDescent="0.2">
      <c r="A25" s="72">
        <v>9</v>
      </c>
      <c r="B25" s="73" t="s">
        <v>203</v>
      </c>
      <c r="C25" s="281">
        <f>'Costs Detail'!C101</f>
        <v>0</v>
      </c>
      <c r="D25" s="10"/>
      <c r="E25" s="94">
        <f>'Costs Detail'!E101</f>
        <v>0</v>
      </c>
      <c r="F25" s="95">
        <f>'Costs Detail'!F101</f>
        <v>0</v>
      </c>
      <c r="G25" s="283">
        <f>'Costs Detail'!G101</f>
        <v>0</v>
      </c>
      <c r="H25" s="56"/>
      <c r="I25" s="94">
        <f t="shared" si="0"/>
        <v>0</v>
      </c>
    </row>
    <row r="26" spans="1:9" ht="12" customHeight="1" x14ac:dyDescent="0.2">
      <c r="A26" s="72">
        <v>10</v>
      </c>
      <c r="B26" s="73" t="s">
        <v>239</v>
      </c>
      <c r="C26" s="281">
        <f>'Costs Detail'!C113</f>
        <v>0</v>
      </c>
      <c r="D26" s="10"/>
      <c r="E26" s="94">
        <f>'Costs Detail'!E113</f>
        <v>0</v>
      </c>
      <c r="F26" s="95">
        <f>'Costs Detail'!F113</f>
        <v>0</v>
      </c>
      <c r="G26" s="283">
        <f>'Costs Detail'!G113</f>
        <v>0</v>
      </c>
      <c r="H26" s="56"/>
      <c r="I26" s="94">
        <f t="shared" si="0"/>
        <v>0</v>
      </c>
    </row>
    <row r="27" spans="1:9" s="50" customFormat="1" ht="12" customHeight="1" x14ac:dyDescent="0.2">
      <c r="A27" s="76"/>
      <c r="B27" s="51" t="s">
        <v>201</v>
      </c>
      <c r="C27" s="292">
        <f>SUM(C20:C26)</f>
        <v>0</v>
      </c>
      <c r="D27" s="78"/>
      <c r="E27" s="310">
        <f>SUM(E20:E26)</f>
        <v>0</v>
      </c>
      <c r="F27" s="311">
        <f>SUM(F20:F26)</f>
        <v>0</v>
      </c>
      <c r="G27" s="291">
        <f>SUM(G20:G26)</f>
        <v>0</v>
      </c>
      <c r="H27" s="82"/>
      <c r="I27" s="310">
        <f>SUM(I20:I26)</f>
        <v>0</v>
      </c>
    </row>
    <row r="28" spans="1:9" ht="6" customHeight="1" x14ac:dyDescent="0.2">
      <c r="A28" s="81"/>
      <c r="B28" s="59"/>
      <c r="C28" s="83"/>
      <c r="D28" s="10"/>
      <c r="E28" s="83"/>
      <c r="F28" s="161"/>
      <c r="G28" s="83"/>
      <c r="H28" s="83"/>
      <c r="I28" s="83"/>
    </row>
    <row r="29" spans="1:9" ht="12" customHeight="1" x14ac:dyDescent="0.2">
      <c r="A29" s="72">
        <v>11</v>
      </c>
      <c r="B29" s="73" t="s">
        <v>198</v>
      </c>
      <c r="C29" s="281">
        <f>'Costs Detail'!C128</f>
        <v>0</v>
      </c>
      <c r="D29" s="10"/>
      <c r="E29" s="94">
        <f>'Costs Detail'!E128</f>
        <v>0</v>
      </c>
      <c r="F29" s="95">
        <f>'Costs Detail'!F128</f>
        <v>0</v>
      </c>
      <c r="G29" s="283">
        <f>'Costs Detail'!G128</f>
        <v>0</v>
      </c>
      <c r="H29" s="56"/>
      <c r="I29" s="94">
        <f>C29-G29</f>
        <v>0</v>
      </c>
    </row>
    <row r="30" spans="1:9" ht="12" customHeight="1" x14ac:dyDescent="0.2">
      <c r="A30" s="72">
        <v>12</v>
      </c>
      <c r="B30" s="73" t="s">
        <v>286</v>
      </c>
      <c r="C30" s="281">
        <f>'Costs Detail'!C144</f>
        <v>0</v>
      </c>
      <c r="D30" s="10"/>
      <c r="E30" s="94">
        <f>'Costs Detail'!E144</f>
        <v>0</v>
      </c>
      <c r="F30" s="95">
        <f>'Costs Detail'!F144</f>
        <v>0</v>
      </c>
      <c r="G30" s="283">
        <f>'Costs Detail'!G144</f>
        <v>0</v>
      </c>
      <c r="H30" s="56"/>
      <c r="I30" s="94">
        <f>C30-G30</f>
        <v>0</v>
      </c>
    </row>
    <row r="31" spans="1:9" s="50" customFormat="1" ht="12" customHeight="1" x14ac:dyDescent="0.2">
      <c r="A31" s="76"/>
      <c r="B31" s="51" t="s">
        <v>71</v>
      </c>
      <c r="C31" s="282">
        <f>SUM(C29:C30)</f>
        <v>0</v>
      </c>
      <c r="D31" s="78"/>
      <c r="E31" s="96">
        <f>SUM(E29:E30)</f>
        <v>0</v>
      </c>
      <c r="F31" s="97">
        <f>SUM(F29:F30)</f>
        <v>0</v>
      </c>
      <c r="G31" s="284">
        <f>SUM(G29:G30)</f>
        <v>0</v>
      </c>
      <c r="H31" s="57"/>
      <c r="I31" s="96">
        <f>SUM(I29:I30)</f>
        <v>0</v>
      </c>
    </row>
    <row r="32" spans="1:9" ht="6" customHeight="1" x14ac:dyDescent="0.2">
      <c r="A32" s="81"/>
      <c r="B32" s="59"/>
      <c r="C32" s="58"/>
      <c r="D32" s="10"/>
      <c r="E32" s="58"/>
      <c r="F32" s="160"/>
      <c r="G32" s="58"/>
      <c r="H32" s="58"/>
      <c r="I32" s="58"/>
    </row>
    <row r="33" spans="1:9" ht="12" customHeight="1" x14ac:dyDescent="0.2">
      <c r="A33" s="72">
        <v>13</v>
      </c>
      <c r="B33" s="73" t="s">
        <v>240</v>
      </c>
      <c r="C33" s="281">
        <f>'Costs Detail'!C161</f>
        <v>0</v>
      </c>
      <c r="D33" s="10"/>
      <c r="E33" s="94">
        <f>'Costs Detail'!E161</f>
        <v>0</v>
      </c>
      <c r="F33" s="95">
        <f>'Costs Detail'!F161</f>
        <v>0</v>
      </c>
      <c r="G33" s="283">
        <f>'Costs Detail'!G161</f>
        <v>0</v>
      </c>
      <c r="H33" s="56"/>
      <c r="I33" s="94">
        <f>C33-G33</f>
        <v>0</v>
      </c>
    </row>
    <row r="34" spans="1:9" ht="12" customHeight="1" x14ac:dyDescent="0.2">
      <c r="A34" s="72">
        <v>14</v>
      </c>
      <c r="B34" s="73" t="s">
        <v>241</v>
      </c>
      <c r="C34" s="281">
        <f>'Costs Detail'!C182</f>
        <v>0</v>
      </c>
      <c r="D34" s="10"/>
      <c r="E34" s="94">
        <f>'Costs Detail'!E182</f>
        <v>0</v>
      </c>
      <c r="F34" s="95">
        <f>'Costs Detail'!F182</f>
        <v>0</v>
      </c>
      <c r="G34" s="283">
        <f>'Costs Detail'!G182</f>
        <v>0</v>
      </c>
      <c r="H34" s="56"/>
      <c r="I34" s="94">
        <f>C34-G34</f>
        <v>0</v>
      </c>
    </row>
    <row r="35" spans="1:9" s="50" customFormat="1" ht="12" customHeight="1" x14ac:dyDescent="0.2">
      <c r="A35" s="84"/>
      <c r="B35" s="98" t="s">
        <v>242</v>
      </c>
      <c r="C35" s="282">
        <f>SUM(C33:C34)</f>
        <v>0</v>
      </c>
      <c r="D35" s="78"/>
      <c r="E35" s="96">
        <f>SUM(E33:E34)</f>
        <v>0</v>
      </c>
      <c r="F35" s="97">
        <f>SUM(F33:F34)</f>
        <v>0</v>
      </c>
      <c r="G35" s="284">
        <f>SUM(G33:G34)</f>
        <v>0</v>
      </c>
      <c r="H35" s="57"/>
      <c r="I35" s="96">
        <f>SUM(I33:I34)</f>
        <v>0</v>
      </c>
    </row>
    <row r="36" spans="1:9" ht="6" customHeight="1" x14ac:dyDescent="0.2">
      <c r="A36" s="85"/>
      <c r="B36" s="59"/>
      <c r="C36" s="58"/>
      <c r="D36" s="10"/>
      <c r="E36" s="58"/>
      <c r="F36" s="58"/>
      <c r="G36" s="160"/>
      <c r="H36" s="58"/>
      <c r="I36" s="58"/>
    </row>
    <row r="37" spans="1:9" ht="12" customHeight="1" x14ac:dyDescent="0.2">
      <c r="A37" s="72">
        <v>15</v>
      </c>
      <c r="B37" s="73" t="s">
        <v>287</v>
      </c>
      <c r="C37" s="281">
        <f>'Costs Detail'!C197</f>
        <v>0</v>
      </c>
      <c r="D37" s="10"/>
      <c r="E37" s="94">
        <f>'Costs Detail'!E197</f>
        <v>0</v>
      </c>
      <c r="F37" s="95">
        <f>'Costs Detail'!F197</f>
        <v>0</v>
      </c>
      <c r="G37" s="283">
        <f>'Costs Detail'!G197</f>
        <v>0</v>
      </c>
      <c r="H37" s="56"/>
      <c r="I37" s="94">
        <f>C37-G37</f>
        <v>0</v>
      </c>
    </row>
    <row r="38" spans="1:9" ht="12" customHeight="1" x14ac:dyDescent="0.2">
      <c r="A38" s="84"/>
      <c r="B38" s="51" t="s">
        <v>184</v>
      </c>
      <c r="C38" s="282">
        <f>SUM(C37:C37)</f>
        <v>0</v>
      </c>
      <c r="D38" s="10"/>
      <c r="E38" s="96">
        <f>SUM(E37:E37)</f>
        <v>0</v>
      </c>
      <c r="F38" s="97">
        <f>SUM(F37:F37)</f>
        <v>0</v>
      </c>
      <c r="G38" s="284">
        <f>SUM(G37:G37)</f>
        <v>0</v>
      </c>
      <c r="H38" s="57"/>
      <c r="I38" s="96">
        <f>SUM(I37:I37)</f>
        <v>0</v>
      </c>
    </row>
    <row r="39" spans="1:9" ht="6" customHeight="1" x14ac:dyDescent="0.2">
      <c r="A39" s="85"/>
      <c r="B39" s="59"/>
      <c r="C39" s="58"/>
      <c r="D39" s="10"/>
      <c r="E39" s="58"/>
      <c r="F39" s="58"/>
      <c r="G39" s="160"/>
      <c r="H39" s="58"/>
      <c r="I39" s="58"/>
    </row>
    <row r="40" spans="1:9" s="50" customFormat="1" ht="12" customHeight="1" x14ac:dyDescent="0.2">
      <c r="A40" s="87" t="s">
        <v>1</v>
      </c>
      <c r="B40" s="77" t="s">
        <v>46</v>
      </c>
      <c r="C40" s="282">
        <f>'Costs Detail'!C201</f>
        <v>0</v>
      </c>
      <c r="D40" s="78"/>
      <c r="E40" s="96">
        <f>'Costs Detail'!E201</f>
        <v>0</v>
      </c>
      <c r="F40" s="97">
        <f>'Costs Detail'!F201</f>
        <v>0</v>
      </c>
      <c r="G40" s="284">
        <f>'Costs Detail'!G201</f>
        <v>0</v>
      </c>
      <c r="H40" s="57"/>
      <c r="I40" s="96">
        <f>C40-G40</f>
        <v>0</v>
      </c>
    </row>
    <row r="41" spans="1:9" ht="6" customHeight="1" x14ac:dyDescent="0.2">
      <c r="A41" s="85"/>
      <c r="B41" s="10"/>
      <c r="C41" s="60"/>
      <c r="D41" s="10"/>
      <c r="E41" s="60"/>
      <c r="F41" s="60"/>
      <c r="G41" s="159"/>
      <c r="H41" s="60"/>
      <c r="I41" s="60"/>
    </row>
    <row r="42" spans="1:9" s="50" customFormat="1" ht="12" customHeight="1" x14ac:dyDescent="0.2">
      <c r="A42" s="87" t="s">
        <v>183</v>
      </c>
      <c r="B42" s="77" t="s">
        <v>47</v>
      </c>
      <c r="C42" s="282">
        <f>'Costs Detail'!C203</f>
        <v>0</v>
      </c>
      <c r="D42" s="78"/>
      <c r="E42" s="96">
        <f>'Costs Detail'!E203</f>
        <v>0</v>
      </c>
      <c r="F42" s="97">
        <f>'Costs Detail'!F203</f>
        <v>0</v>
      </c>
      <c r="G42" s="284">
        <f>'Costs Detail'!G203</f>
        <v>0</v>
      </c>
      <c r="H42" s="57"/>
      <c r="I42" s="96">
        <f>C42-G42</f>
        <v>0</v>
      </c>
    </row>
    <row r="43" spans="1:9" ht="6" customHeight="1" x14ac:dyDescent="0.2">
      <c r="A43" s="85"/>
      <c r="B43" s="10"/>
      <c r="C43" s="60"/>
      <c r="D43" s="10"/>
      <c r="E43" s="60"/>
      <c r="F43" s="159"/>
      <c r="G43" s="60"/>
      <c r="H43" s="60"/>
      <c r="I43" s="60"/>
    </row>
    <row r="44" spans="1:9" s="50" customFormat="1" ht="12" customHeight="1" thickBot="1" x14ac:dyDescent="0.25">
      <c r="A44" s="113"/>
      <c r="B44" s="332" t="s">
        <v>384</v>
      </c>
      <c r="C44" s="312">
        <f>'Costs Detail'!C206</f>
        <v>0</v>
      </c>
      <c r="E44" s="313">
        <f>'Costs Detail'!E206</f>
        <v>0</v>
      </c>
      <c r="F44" s="314">
        <f>'Costs Detail'!F206</f>
        <v>0</v>
      </c>
      <c r="G44" s="114">
        <f>'Costs Detail'!G206</f>
        <v>0</v>
      </c>
      <c r="H44" s="88"/>
      <c r="I44" s="312">
        <f>'Costs Detail'!H206</f>
        <v>0</v>
      </c>
    </row>
    <row r="45" spans="1:9" s="50" customFormat="1" ht="12" customHeight="1" thickTop="1" x14ac:dyDescent="0.2">
      <c r="A45" s="285"/>
      <c r="B45" s="286"/>
      <c r="C45" s="315"/>
      <c r="E45" s="315"/>
      <c r="F45" s="315"/>
      <c r="G45" s="315"/>
      <c r="H45" s="315"/>
      <c r="I45" s="315"/>
    </row>
    <row r="46" spans="1:9" s="50" customFormat="1" ht="12" customHeight="1" x14ac:dyDescent="0.2">
      <c r="A46" s="87" t="s">
        <v>85</v>
      </c>
      <c r="B46" s="341" t="s">
        <v>395</v>
      </c>
      <c r="C46" s="282">
        <f>'Costs Detail'!C208</f>
        <v>0</v>
      </c>
      <c r="D46" s="78"/>
      <c r="G46" s="282">
        <f>'Costs Detail'!G208</f>
        <v>0</v>
      </c>
    </row>
    <row r="47" spans="1:9" s="50" customFormat="1" ht="12" customHeight="1" x14ac:dyDescent="0.2">
      <c r="A47" s="84"/>
      <c r="B47" s="306"/>
      <c r="C47" s="296"/>
      <c r="D47" s="78"/>
      <c r="G47" s="296"/>
    </row>
    <row r="48" spans="1:9" s="50" customFormat="1" ht="12" customHeight="1" thickBot="1" x14ac:dyDescent="0.25">
      <c r="A48" s="113"/>
      <c r="B48" s="332" t="s">
        <v>385</v>
      </c>
      <c r="C48" s="312">
        <f>'Costs Detail'!C210</f>
        <v>0</v>
      </c>
      <c r="E48" s="313">
        <f>'Costs Detail'!E210</f>
        <v>0</v>
      </c>
      <c r="F48" s="314">
        <f>'Costs Detail'!F210</f>
        <v>0</v>
      </c>
      <c r="G48" s="114">
        <f>'Costs Detail'!G210</f>
        <v>0</v>
      </c>
      <c r="H48" s="88"/>
      <c r="I48" s="312">
        <f>'Costs Detail'!H210</f>
        <v>0</v>
      </c>
    </row>
    <row r="49" spans="1:9" s="50" customFormat="1" ht="12" customHeight="1" thickTop="1" x14ac:dyDescent="0.2">
      <c r="A49" s="84"/>
      <c r="B49" s="306"/>
      <c r="C49" s="296"/>
      <c r="D49" s="78"/>
      <c r="G49" s="296"/>
    </row>
    <row r="50" spans="1:9" ht="12" customHeight="1" thickBot="1" x14ac:dyDescent="0.25">
      <c r="B50" s="40"/>
      <c r="C50" s="40"/>
      <c r="D50" s="40"/>
      <c r="E50" s="40"/>
      <c r="F50" s="40"/>
      <c r="G50" s="40"/>
      <c r="H50" s="40"/>
      <c r="I50" s="40"/>
    </row>
    <row r="51" spans="1:9" ht="12.75" thickBot="1" x14ac:dyDescent="0.25">
      <c r="B51" s="368" t="s">
        <v>290</v>
      </c>
      <c r="C51" s="369"/>
      <c r="D51" s="370"/>
      <c r="E51" s="370"/>
      <c r="F51" s="370"/>
      <c r="G51" s="370"/>
      <c r="H51" s="370"/>
      <c r="I51" s="371"/>
    </row>
    <row r="52" spans="1:9" ht="24" x14ac:dyDescent="0.2">
      <c r="B52" s="330" t="s">
        <v>294</v>
      </c>
      <c r="C52" s="331" t="s">
        <v>388</v>
      </c>
      <c r="E52" s="323"/>
      <c r="F52" s="323"/>
      <c r="G52" s="346" t="s">
        <v>381</v>
      </c>
      <c r="I52" s="346" t="s">
        <v>382</v>
      </c>
    </row>
    <row r="53" spans="1:9" ht="12" customHeight="1" x14ac:dyDescent="0.2">
      <c r="B53" s="316" t="str">
        <f>'Costs Detail'!B216</f>
        <v>-</v>
      </c>
      <c r="C53" s="317">
        <f>'Costs Detail'!C216</f>
        <v>0</v>
      </c>
      <c r="E53" s="21"/>
      <c r="F53" s="21"/>
      <c r="G53" s="318">
        <f>'Costs Detail'!G216</f>
        <v>0</v>
      </c>
      <c r="I53" s="318">
        <f>'Costs Detail'!H216</f>
        <v>0</v>
      </c>
    </row>
    <row r="54" spans="1:9" ht="12" customHeight="1" x14ac:dyDescent="0.2">
      <c r="B54" s="316" t="str">
        <f>'Costs Detail'!B217</f>
        <v>-</v>
      </c>
      <c r="C54" s="317">
        <f>'Costs Detail'!C217</f>
        <v>0</v>
      </c>
      <c r="E54" s="21"/>
      <c r="F54" s="21"/>
      <c r="G54" s="318">
        <f>'Costs Detail'!G217</f>
        <v>0</v>
      </c>
      <c r="I54" s="318">
        <f>'Costs Detail'!H217</f>
        <v>0</v>
      </c>
    </row>
    <row r="55" spans="1:9" ht="12" customHeight="1" thickBot="1" x14ac:dyDescent="0.25">
      <c r="B55" s="333" t="s">
        <v>377</v>
      </c>
      <c r="C55" s="273">
        <f>'Costs Detail'!C218</f>
        <v>0</v>
      </c>
      <c r="E55" s="180"/>
      <c r="F55" s="180"/>
      <c r="G55" s="325">
        <f>'Costs Detail'!G218</f>
        <v>0</v>
      </c>
      <c r="I55" s="325">
        <f>'Costs Detail'!H218</f>
        <v>0</v>
      </c>
    </row>
    <row r="56" spans="1:9" ht="12" customHeight="1" x14ac:dyDescent="0.2">
      <c r="B56" s="340"/>
      <c r="C56" s="180"/>
      <c r="E56" s="180"/>
      <c r="F56" s="180"/>
      <c r="G56" s="180"/>
      <c r="I56" s="180"/>
    </row>
    <row r="57" spans="1:9" ht="12" customHeight="1" thickBot="1" x14ac:dyDescent="0.25">
      <c r="B57" s="338" t="s">
        <v>292</v>
      </c>
      <c r="C57" s="312">
        <f>'Costs Detail'!C220</f>
        <v>0</v>
      </c>
      <c r="D57" s="50"/>
      <c r="E57" s="315"/>
      <c r="F57" s="315"/>
      <c r="G57" s="312">
        <f>'Costs Detail'!G220</f>
        <v>0</v>
      </c>
      <c r="H57" s="88"/>
      <c r="I57" s="312">
        <f>'Costs Detail'!H220</f>
        <v>0</v>
      </c>
    </row>
    <row r="58" spans="1:9" ht="12" customHeight="1" thickTop="1" x14ac:dyDescent="0.2">
      <c r="B58" s="339"/>
      <c r="C58" s="315"/>
      <c r="D58" s="50"/>
      <c r="E58" s="315"/>
      <c r="F58" s="315"/>
      <c r="G58" s="315"/>
      <c r="H58" s="315"/>
      <c r="I58" s="315"/>
    </row>
    <row r="59" spans="1:9" ht="12" customHeight="1" x14ac:dyDescent="0.2">
      <c r="A59" s="61"/>
      <c r="B59" s="298"/>
      <c r="C59" s="299"/>
      <c r="D59" s="61"/>
      <c r="E59" s="62"/>
      <c r="F59" s="179"/>
      <c r="G59" s="179"/>
      <c r="H59" s="61"/>
      <c r="I59" s="61"/>
    </row>
    <row r="60" spans="1:9" ht="12" customHeight="1" x14ac:dyDescent="0.2">
      <c r="A60" s="61"/>
      <c r="B60" s="298"/>
      <c r="C60" s="299"/>
      <c r="D60" s="61"/>
      <c r="E60" s="62"/>
      <c r="F60" s="179"/>
      <c r="G60" s="179"/>
      <c r="H60" s="61"/>
      <c r="I60" s="61"/>
    </row>
    <row r="61" spans="1:9" ht="12" customHeight="1" x14ac:dyDescent="0.2">
      <c r="A61" s="297"/>
      <c r="B61" s="300"/>
      <c r="C61" s="301"/>
      <c r="D61" s="61"/>
      <c r="E61" s="174"/>
      <c r="F61" s="175"/>
      <c r="G61" s="179"/>
      <c r="H61" s="61"/>
      <c r="I61" s="61"/>
    </row>
    <row r="62" spans="1:9" x14ac:dyDescent="0.2">
      <c r="B62" s="61" t="s">
        <v>288</v>
      </c>
      <c r="C62" s="295"/>
      <c r="D62" s="177"/>
      <c r="E62" s="61" t="s">
        <v>295</v>
      </c>
      <c r="F62" s="61"/>
      <c r="G62" s="61"/>
      <c r="H62" s="61"/>
      <c r="I62" s="61"/>
    </row>
    <row r="63" spans="1:9" x14ac:dyDescent="0.2">
      <c r="B63" s="61"/>
      <c r="C63" s="61"/>
      <c r="D63" s="61"/>
      <c r="E63" s="61"/>
      <c r="F63" s="61"/>
      <c r="G63" s="61"/>
      <c r="H63" s="61"/>
      <c r="I63" s="61"/>
    </row>
    <row r="68" spans="1:9" ht="12.75" customHeight="1" x14ac:dyDescent="0.2">
      <c r="A68" s="50"/>
      <c r="B68" s="50"/>
      <c r="C68" s="50"/>
      <c r="D68" s="50"/>
      <c r="E68" s="50"/>
      <c r="F68" s="50"/>
      <c r="G68" s="50"/>
      <c r="H68" s="50"/>
      <c r="I68" s="50"/>
    </row>
  </sheetData>
  <sheetProtection algorithmName="SHA-512" hashValue="O16rZXNXjjNoGWDBT/Kdmj3mZ/A1IYqaixX0amIBUjm6/QC/cAEt9NxpAxCbnjWjR7RvhyVvWJEWgIenS0BI4g==" saltValue="ehFXH3vQcCacju0EmHXF8g==" spinCount="100000" sheet="1" selectLockedCells="1"/>
  <mergeCells count="1">
    <mergeCell ref="B51:I51"/>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1"/>
  <sheetViews>
    <sheetView showGridLines="0" zoomScale="98" zoomScaleNormal="98" workbookViewId="0">
      <selection activeCell="A53" sqref="A53"/>
    </sheetView>
  </sheetViews>
  <sheetFormatPr baseColWidth="10" defaultColWidth="11.42578125" defaultRowHeight="12" x14ac:dyDescent="0.2"/>
  <cols>
    <col min="1" max="1" width="5.140625" style="1" customWidth="1"/>
    <col min="2" max="2" width="61.425781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2.5703125"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122"/>
      <c r="B1" s="122"/>
      <c r="C1" s="122"/>
      <c r="D1" s="122"/>
      <c r="E1" s="122"/>
      <c r="F1" s="122"/>
      <c r="G1" s="122"/>
      <c r="H1" s="122"/>
      <c r="I1" s="122"/>
      <c r="J1" s="122"/>
      <c r="K1" s="122"/>
      <c r="L1" s="122"/>
      <c r="M1" s="122"/>
      <c r="N1" s="122"/>
      <c r="O1" s="122"/>
      <c r="P1" s="122"/>
    </row>
    <row r="2" spans="1:18" ht="12.75" customHeight="1" x14ac:dyDescent="0.2">
      <c r="N2" s="71"/>
      <c r="O2" s="71"/>
      <c r="P2" s="71" t="s">
        <v>407</v>
      </c>
    </row>
    <row r="3" spans="1:18" ht="12.75" customHeight="1" x14ac:dyDescent="0.2">
      <c r="N3" s="118"/>
      <c r="O3" s="71"/>
      <c r="P3" s="71" t="s">
        <v>408</v>
      </c>
    </row>
    <row r="4" spans="1:18" ht="12.75" customHeight="1" x14ac:dyDescent="0.2">
      <c r="N4" s="71"/>
      <c r="O4" s="71"/>
      <c r="P4" s="71" t="s">
        <v>293</v>
      </c>
    </row>
    <row r="5" spans="1:18" ht="12.75" customHeight="1" x14ac:dyDescent="0.2">
      <c r="N5" s="118"/>
      <c r="O5" s="71"/>
    </row>
    <row r="6" spans="1:18" ht="12.75" customHeight="1" x14ac:dyDescent="0.2">
      <c r="N6" s="71"/>
      <c r="O6" s="71"/>
    </row>
    <row r="7" spans="1:18" s="7" customFormat="1" ht="12.75" customHeight="1" x14ac:dyDescent="0.2">
      <c r="E7" s="71" t="s">
        <v>372</v>
      </c>
      <c r="F7" s="119" t="str">
        <f>'Costs Detail'!G3</f>
        <v>-</v>
      </c>
      <c r="G7" s="120"/>
      <c r="H7" s="120"/>
      <c r="I7" s="303"/>
    </row>
    <row r="8" spans="1:18" s="7" customFormat="1" ht="12.75" customHeight="1" x14ac:dyDescent="0.2">
      <c r="E8" s="71" t="s">
        <v>276</v>
      </c>
      <c r="F8" s="119" t="str">
        <f>'Costs Detail'!G4</f>
        <v>-</v>
      </c>
      <c r="G8" s="121"/>
      <c r="H8" s="121"/>
      <c r="I8" s="304"/>
    </row>
    <row r="9" spans="1:18" s="7" customFormat="1" ht="12.75" customHeight="1" x14ac:dyDescent="0.2">
      <c r="E9" s="71" t="s">
        <v>277</v>
      </c>
      <c r="F9" s="119" t="str">
        <f>'Costs Detail'!G5</f>
        <v>-</v>
      </c>
      <c r="G9" s="121"/>
      <c r="H9" s="121"/>
      <c r="I9" s="304"/>
    </row>
    <row r="10" spans="1:18" s="7" customFormat="1" ht="15.75" customHeight="1" x14ac:dyDescent="0.2">
      <c r="E10" s="71" t="s">
        <v>43</v>
      </c>
      <c r="F10" s="119" t="str">
        <f>'Costs Detail'!G6</f>
        <v>-</v>
      </c>
      <c r="G10" s="121"/>
      <c r="H10" s="121"/>
      <c r="I10" s="305"/>
    </row>
    <row r="11" spans="1:18" s="7" customFormat="1" ht="15.75" customHeight="1" x14ac:dyDescent="0.2">
      <c r="B11" s="71"/>
      <c r="C11" s="89"/>
      <c r="D11" s="89"/>
      <c r="E11" s="89"/>
      <c r="F11" s="89"/>
    </row>
    <row r="12" spans="1:18" s="148" customFormat="1" ht="12.75" customHeight="1" x14ac:dyDescent="0.2">
      <c r="A12" s="149"/>
      <c r="B12" s="149"/>
      <c r="C12" s="149"/>
      <c r="D12" s="149"/>
      <c r="F12" s="382" t="s">
        <v>64</v>
      </c>
      <c r="G12" s="381"/>
      <c r="H12" s="383"/>
      <c r="I12" s="381" t="s">
        <v>65</v>
      </c>
      <c r="J12" s="381"/>
      <c r="K12" s="376"/>
      <c r="M12" s="374" t="s">
        <v>179</v>
      </c>
      <c r="N12" s="375"/>
      <c r="O12" s="376" t="s">
        <v>180</v>
      </c>
      <c r="P12" s="374"/>
    </row>
    <row r="13" spans="1:18" s="156" customFormat="1" ht="27" customHeight="1" x14ac:dyDescent="0.2">
      <c r="A13" s="150" t="s">
        <v>44</v>
      </c>
      <c r="B13" s="154" t="s">
        <v>0</v>
      </c>
      <c r="C13" s="151" t="s">
        <v>35</v>
      </c>
      <c r="D13" s="152" t="s">
        <v>37</v>
      </c>
      <c r="E13" s="153"/>
      <c r="F13" s="348" t="s">
        <v>66</v>
      </c>
      <c r="G13" s="348" t="s">
        <v>67</v>
      </c>
      <c r="H13" s="349" t="s">
        <v>68</v>
      </c>
      <c r="I13" s="350" t="s">
        <v>66</v>
      </c>
      <c r="J13" s="348" t="s">
        <v>67</v>
      </c>
      <c r="K13" s="348" t="s">
        <v>68</v>
      </c>
      <c r="L13" s="155"/>
      <c r="M13" s="348" t="s">
        <v>86</v>
      </c>
      <c r="N13" s="349" t="s">
        <v>182</v>
      </c>
      <c r="O13" s="350" t="s">
        <v>86</v>
      </c>
      <c r="P13" s="348" t="s">
        <v>182</v>
      </c>
      <c r="Q13" s="155"/>
      <c r="R13" s="155"/>
    </row>
    <row r="14" spans="1:18" s="10" customFormat="1" ht="12" customHeight="1" x14ac:dyDescent="0.2">
      <c r="A14" s="72">
        <v>1</v>
      </c>
      <c r="B14" s="73" t="s">
        <v>2</v>
      </c>
      <c r="C14" s="288">
        <f>'Costs Detail'!C19</f>
        <v>0</v>
      </c>
      <c r="D14" s="283">
        <f>'Costs Detail'!G19</f>
        <v>0</v>
      </c>
      <c r="E14" s="56"/>
      <c r="F14" s="74">
        <f>'Costs Detail'!R19</f>
        <v>0</v>
      </c>
      <c r="G14" s="74">
        <f>'Costs Detail'!S19</f>
        <v>0</v>
      </c>
      <c r="H14" s="90">
        <f>'Costs Detail'!T19</f>
        <v>0</v>
      </c>
      <c r="I14" s="75">
        <f>'Costs Detail'!U19</f>
        <v>0</v>
      </c>
      <c r="J14" s="74">
        <f>'Costs Detail'!V19</f>
        <v>0</v>
      </c>
      <c r="K14" s="74">
        <f>'Costs Detail'!W19</f>
        <v>0</v>
      </c>
      <c r="M14" s="74">
        <f>'Costs Detail'!Y19</f>
        <v>0</v>
      </c>
      <c r="N14" s="90">
        <f>'Costs Detail'!Z19</f>
        <v>0</v>
      </c>
      <c r="O14" s="75">
        <f>'Costs Detail'!AA19</f>
        <v>0</v>
      </c>
      <c r="P14" s="74">
        <f>'Costs Detail'!AB19</f>
        <v>0</v>
      </c>
    </row>
    <row r="15" spans="1:18" s="10" customFormat="1" ht="12" customHeight="1" x14ac:dyDescent="0.2">
      <c r="A15" s="72">
        <v>2</v>
      </c>
      <c r="B15" s="73" t="s">
        <v>4</v>
      </c>
      <c r="C15" s="288">
        <f>'Costs Detail'!C29</f>
        <v>0</v>
      </c>
      <c r="D15" s="283">
        <f>'Costs Detail'!G29</f>
        <v>0</v>
      </c>
      <c r="E15" s="56"/>
      <c r="F15" s="74">
        <f>'Costs Detail'!R29</f>
        <v>0</v>
      </c>
      <c r="G15" s="74">
        <f>'Costs Detail'!S29</f>
        <v>0</v>
      </c>
      <c r="H15" s="90">
        <f>'Costs Detail'!T29</f>
        <v>0</v>
      </c>
      <c r="I15" s="75">
        <f>'Costs Detail'!U29</f>
        <v>0</v>
      </c>
      <c r="J15" s="74">
        <f>'Costs Detail'!V29</f>
        <v>0</v>
      </c>
      <c r="K15" s="74">
        <f>'Costs Detail'!W29</f>
        <v>0</v>
      </c>
      <c r="M15" s="74">
        <f>'Costs Detail'!Y29</f>
        <v>0</v>
      </c>
      <c r="N15" s="90">
        <f>'Costs Detail'!Z29</f>
        <v>0</v>
      </c>
      <c r="O15" s="75">
        <f>'Costs Detail'!AA29</f>
        <v>0</v>
      </c>
      <c r="P15" s="74">
        <f>'Costs Detail'!AB29</f>
        <v>0</v>
      </c>
    </row>
    <row r="16" spans="1:18" s="10" customFormat="1" ht="12" customHeight="1" x14ac:dyDescent="0.2">
      <c r="A16" s="72">
        <v>3</v>
      </c>
      <c r="B16" s="73" t="s">
        <v>6</v>
      </c>
      <c r="C16" s="288">
        <f>'Costs Detail'!C38</f>
        <v>0</v>
      </c>
      <c r="D16" s="283">
        <f>'Costs Detail'!G38</f>
        <v>0</v>
      </c>
      <c r="E16" s="56"/>
      <c r="F16" s="74">
        <f>'Costs Detail'!R38</f>
        <v>0</v>
      </c>
      <c r="G16" s="74">
        <f>'Costs Detail'!S38</f>
        <v>0</v>
      </c>
      <c r="H16" s="90">
        <f>'Costs Detail'!T38</f>
        <v>0</v>
      </c>
      <c r="I16" s="75">
        <f>'Costs Detail'!U38</f>
        <v>0</v>
      </c>
      <c r="J16" s="74">
        <f>'Costs Detail'!V38</f>
        <v>0</v>
      </c>
      <c r="K16" s="74">
        <f>'Costs Detail'!W38</f>
        <v>0</v>
      </c>
      <c r="M16" s="74">
        <f>'Costs Detail'!Y38</f>
        <v>0</v>
      </c>
      <c r="N16" s="90">
        <f>'Costs Detail'!Z38</f>
        <v>0</v>
      </c>
      <c r="O16" s="75">
        <f>'Costs Detail'!AA38</f>
        <v>0</v>
      </c>
      <c r="P16" s="74">
        <f>'Costs Detail'!AB38</f>
        <v>0</v>
      </c>
    </row>
    <row r="17" spans="1:16" s="78" customFormat="1" ht="12" customHeight="1" x14ac:dyDescent="0.2">
      <c r="A17" s="76"/>
      <c r="B17" s="77" t="s">
        <v>237</v>
      </c>
      <c r="C17" s="289">
        <f>SUM(C14:C16)</f>
        <v>0</v>
      </c>
      <c r="D17" s="284">
        <f>SUM(D14:D16)</f>
        <v>0</v>
      </c>
      <c r="E17" s="57"/>
      <c r="F17" s="79">
        <f t="shared" ref="F17:K17" si="0">SUM(F14:F16)</f>
        <v>0</v>
      </c>
      <c r="G17" s="79">
        <f t="shared" si="0"/>
        <v>0</v>
      </c>
      <c r="H17" s="86">
        <f t="shared" si="0"/>
        <v>0</v>
      </c>
      <c r="I17" s="80">
        <f t="shared" si="0"/>
        <v>0</v>
      </c>
      <c r="J17" s="79">
        <f t="shared" si="0"/>
        <v>0</v>
      </c>
      <c r="K17" s="79">
        <f t="shared" si="0"/>
        <v>0</v>
      </c>
      <c r="M17" s="79">
        <f>SUM(M14:M16)</f>
        <v>0</v>
      </c>
      <c r="N17" s="86">
        <f>SUM(N14:N16)</f>
        <v>0</v>
      </c>
      <c r="O17" s="80">
        <f>SUM(O14:O16)</f>
        <v>0</v>
      </c>
      <c r="P17" s="79">
        <f>SUM(P14:P16)</f>
        <v>0</v>
      </c>
    </row>
    <row r="18" spans="1:16" s="10" customFormat="1" ht="6" customHeight="1" x14ac:dyDescent="0.2">
      <c r="A18" s="81"/>
      <c r="C18" s="160"/>
      <c r="D18" s="58"/>
      <c r="E18" s="58"/>
      <c r="I18" s="157"/>
      <c r="O18" s="157"/>
    </row>
    <row r="19" spans="1:16" s="10" customFormat="1" ht="12" customHeight="1" x14ac:dyDescent="0.2">
      <c r="A19" s="72">
        <v>4</v>
      </c>
      <c r="B19" s="73" t="s">
        <v>200</v>
      </c>
      <c r="C19" s="288">
        <f>'Costs Detail'!C53</f>
        <v>0</v>
      </c>
      <c r="D19" s="283">
        <f>'Costs Detail'!G53</f>
        <v>0</v>
      </c>
      <c r="E19" s="56"/>
      <c r="F19" s="74">
        <f>'Costs Detail'!R53</f>
        <v>0</v>
      </c>
      <c r="G19" s="74">
        <f>'Costs Detail'!S53</f>
        <v>0</v>
      </c>
      <c r="H19" s="90">
        <f>'Costs Detail'!T53</f>
        <v>0</v>
      </c>
      <c r="I19" s="75">
        <f>'Costs Detail'!U53</f>
        <v>0</v>
      </c>
      <c r="J19" s="74">
        <f>'Costs Detail'!V53</f>
        <v>0</v>
      </c>
      <c r="K19" s="74">
        <f>'Costs Detail'!W53</f>
        <v>0</v>
      </c>
      <c r="M19" s="74">
        <f>'Costs Detail'!Y53</f>
        <v>0</v>
      </c>
      <c r="N19" s="90">
        <f>'Costs Detail'!Z53</f>
        <v>0</v>
      </c>
      <c r="O19" s="75">
        <f>'Costs Detail'!AA53</f>
        <v>0</v>
      </c>
      <c r="P19" s="74">
        <f>'Costs Detail'!AB53</f>
        <v>0</v>
      </c>
    </row>
    <row r="20" spans="1:16" s="10" customFormat="1" ht="12" customHeight="1" x14ac:dyDescent="0.2">
      <c r="A20" s="72">
        <v>5</v>
      </c>
      <c r="B20" s="73" t="s">
        <v>10</v>
      </c>
      <c r="C20" s="288">
        <f>'Costs Detail'!C66</f>
        <v>0</v>
      </c>
      <c r="D20" s="283">
        <f>'Costs Detail'!G66</f>
        <v>0</v>
      </c>
      <c r="E20" s="56"/>
      <c r="F20" s="74">
        <f>'Costs Detail'!R66</f>
        <v>0</v>
      </c>
      <c r="G20" s="74">
        <f>'Costs Detail'!S66</f>
        <v>0</v>
      </c>
      <c r="H20" s="90">
        <f>'Costs Detail'!T66</f>
        <v>0</v>
      </c>
      <c r="I20" s="75">
        <f>'Costs Detail'!U66</f>
        <v>0</v>
      </c>
      <c r="J20" s="74">
        <f>'Costs Detail'!V66</f>
        <v>0</v>
      </c>
      <c r="K20" s="74">
        <f>'Costs Detail'!W66</f>
        <v>0</v>
      </c>
      <c r="M20" s="74">
        <f>'Costs Detail'!Y66</f>
        <v>0</v>
      </c>
      <c r="N20" s="90">
        <f>'Costs Detail'!Z66</f>
        <v>0</v>
      </c>
      <c r="O20" s="75">
        <f>'Costs Detail'!AA66</f>
        <v>0</v>
      </c>
      <c r="P20" s="74">
        <f>'Costs Detail'!AB66</f>
        <v>0</v>
      </c>
    </row>
    <row r="21" spans="1:16" s="10" customFormat="1" ht="12" customHeight="1" x14ac:dyDescent="0.2">
      <c r="A21" s="72">
        <v>6</v>
      </c>
      <c r="B21" s="73" t="s">
        <v>12</v>
      </c>
      <c r="C21" s="288">
        <f>'Costs Detail'!C76</f>
        <v>0</v>
      </c>
      <c r="D21" s="283">
        <f>'Costs Detail'!G76</f>
        <v>0</v>
      </c>
      <c r="E21" s="56"/>
      <c r="F21" s="74">
        <f>'Costs Detail'!R76</f>
        <v>0</v>
      </c>
      <c r="G21" s="74">
        <f>'Costs Detail'!S76</f>
        <v>0</v>
      </c>
      <c r="H21" s="90">
        <f>'Costs Detail'!T76</f>
        <v>0</v>
      </c>
      <c r="I21" s="75">
        <f>'Costs Detail'!U76</f>
        <v>0</v>
      </c>
      <c r="J21" s="74">
        <f>'Costs Detail'!V76</f>
        <v>0</v>
      </c>
      <c r="K21" s="74">
        <f>'Costs Detail'!W76</f>
        <v>0</v>
      </c>
      <c r="M21" s="74">
        <f>'Costs Detail'!Y76</f>
        <v>0</v>
      </c>
      <c r="N21" s="90">
        <f>'Costs Detail'!Z76</f>
        <v>0</v>
      </c>
      <c r="O21" s="75">
        <f>'Costs Detail'!AA76</f>
        <v>0</v>
      </c>
      <c r="P21" s="74">
        <f>'Costs Detail'!AB76</f>
        <v>0</v>
      </c>
    </row>
    <row r="22" spans="1:16" s="10" customFormat="1" ht="12" customHeight="1" x14ac:dyDescent="0.2">
      <c r="A22" s="72">
        <v>7</v>
      </c>
      <c r="B22" s="73" t="s">
        <v>39</v>
      </c>
      <c r="C22" s="288">
        <f>'Costs Detail'!C88</f>
        <v>0</v>
      </c>
      <c r="D22" s="283">
        <f>'Costs Detail'!G88</f>
        <v>0</v>
      </c>
      <c r="E22" s="56"/>
      <c r="F22" s="74">
        <f>'Costs Detail'!R88</f>
        <v>0</v>
      </c>
      <c r="G22" s="74">
        <f>'Costs Detail'!S88</f>
        <v>0</v>
      </c>
      <c r="H22" s="90">
        <f>'Costs Detail'!T88</f>
        <v>0</v>
      </c>
      <c r="I22" s="75">
        <f>'Costs Detail'!U88</f>
        <v>0</v>
      </c>
      <c r="J22" s="74">
        <f>'Costs Detail'!V88</f>
        <v>0</v>
      </c>
      <c r="K22" s="74">
        <f>'Costs Detail'!W88</f>
        <v>0</v>
      </c>
      <c r="M22" s="74">
        <f>'Costs Detail'!Y88</f>
        <v>0</v>
      </c>
      <c r="N22" s="90">
        <f>'Costs Detail'!Z88</f>
        <v>0</v>
      </c>
      <c r="O22" s="75">
        <f>'Costs Detail'!AA88</f>
        <v>0</v>
      </c>
      <c r="P22" s="74">
        <f>'Costs Detail'!AB88</f>
        <v>0</v>
      </c>
    </row>
    <row r="23" spans="1:16" s="10" customFormat="1" ht="12" customHeight="1" x14ac:dyDescent="0.2">
      <c r="A23" s="72">
        <v>8</v>
      </c>
      <c r="B23" s="73" t="s">
        <v>19</v>
      </c>
      <c r="C23" s="288">
        <f>'Costs Detail'!C95</f>
        <v>0</v>
      </c>
      <c r="D23" s="283">
        <f>'Costs Detail'!G95</f>
        <v>0</v>
      </c>
      <c r="E23" s="56"/>
      <c r="F23" s="74">
        <f>'Costs Detail'!R95</f>
        <v>0</v>
      </c>
      <c r="G23" s="74">
        <f>'Costs Detail'!S95</f>
        <v>0</v>
      </c>
      <c r="H23" s="90">
        <f>'Costs Detail'!T95</f>
        <v>0</v>
      </c>
      <c r="I23" s="75">
        <f>'Costs Detail'!U95</f>
        <v>0</v>
      </c>
      <c r="J23" s="74">
        <f>'Costs Detail'!V95</f>
        <v>0</v>
      </c>
      <c r="K23" s="74">
        <f>'Costs Detail'!W95</f>
        <v>0</v>
      </c>
      <c r="M23" s="74">
        <f>'Costs Detail'!Y95</f>
        <v>0</v>
      </c>
      <c r="N23" s="90">
        <f>'Costs Detail'!Z95</f>
        <v>0</v>
      </c>
      <c r="O23" s="75">
        <f>'Costs Detail'!AA95</f>
        <v>0</v>
      </c>
      <c r="P23" s="74">
        <f>'Costs Detail'!AB95</f>
        <v>0</v>
      </c>
    </row>
    <row r="24" spans="1:16" s="10" customFormat="1" ht="12" customHeight="1" x14ac:dyDescent="0.2">
      <c r="A24" s="72">
        <v>9</v>
      </c>
      <c r="B24" s="73" t="s">
        <v>203</v>
      </c>
      <c r="C24" s="288">
        <f>'Costs Detail'!C101</f>
        <v>0</v>
      </c>
      <c r="D24" s="283">
        <f>'Costs Detail'!G101</f>
        <v>0</v>
      </c>
      <c r="E24" s="56"/>
      <c r="F24" s="74">
        <f>'Costs Detail'!R101</f>
        <v>0</v>
      </c>
      <c r="G24" s="74">
        <f>'Costs Detail'!S101</f>
        <v>0</v>
      </c>
      <c r="H24" s="90">
        <f>'Costs Detail'!T101</f>
        <v>0</v>
      </c>
      <c r="I24" s="75">
        <f>'Costs Detail'!U101</f>
        <v>0</v>
      </c>
      <c r="J24" s="74">
        <f>'Costs Detail'!V101</f>
        <v>0</v>
      </c>
      <c r="K24" s="74">
        <f>'Costs Detail'!W101</f>
        <v>0</v>
      </c>
      <c r="M24" s="74">
        <f>'Costs Detail'!Y101</f>
        <v>0</v>
      </c>
      <c r="N24" s="90">
        <f>'Costs Detail'!Z101</f>
        <v>0</v>
      </c>
      <c r="O24" s="75">
        <f>'Costs Detail'!AA101</f>
        <v>0</v>
      </c>
      <c r="P24" s="74">
        <f>'Costs Detail'!AB101</f>
        <v>0</v>
      </c>
    </row>
    <row r="25" spans="1:16" s="10" customFormat="1" ht="12" customHeight="1" x14ac:dyDescent="0.2">
      <c r="A25" s="72">
        <v>10</v>
      </c>
      <c r="B25" s="73" t="s">
        <v>239</v>
      </c>
      <c r="C25" s="288">
        <f>'Costs Detail'!C113</f>
        <v>0</v>
      </c>
      <c r="D25" s="283">
        <f>'Costs Detail'!G113</f>
        <v>0</v>
      </c>
      <c r="E25" s="56"/>
      <c r="F25" s="74">
        <f>'Costs Detail'!R113</f>
        <v>0</v>
      </c>
      <c r="G25" s="74">
        <f>'Costs Detail'!S113</f>
        <v>0</v>
      </c>
      <c r="H25" s="90">
        <f>'Costs Detail'!T113</f>
        <v>0</v>
      </c>
      <c r="I25" s="75">
        <f>'Costs Detail'!U113</f>
        <v>0</v>
      </c>
      <c r="J25" s="74">
        <f>'Costs Detail'!V113</f>
        <v>0</v>
      </c>
      <c r="K25" s="74">
        <f>'Costs Detail'!W113</f>
        <v>0</v>
      </c>
      <c r="M25" s="74">
        <f>'Costs Detail'!Y113</f>
        <v>0</v>
      </c>
      <c r="N25" s="90">
        <f>'Costs Detail'!Z113</f>
        <v>0</v>
      </c>
      <c r="O25" s="75">
        <f>'Costs Detail'!AA113</f>
        <v>0</v>
      </c>
      <c r="P25" s="74">
        <f>'Costs Detail'!AB113</f>
        <v>0</v>
      </c>
    </row>
    <row r="26" spans="1:16" s="78" customFormat="1" ht="12" customHeight="1" x14ac:dyDescent="0.2">
      <c r="A26" s="76"/>
      <c r="B26" s="51" t="s">
        <v>201</v>
      </c>
      <c r="C26" s="290">
        <f>SUM(C19:C25)</f>
        <v>0</v>
      </c>
      <c r="D26" s="291">
        <f>SUM(D19:D25)</f>
        <v>0</v>
      </c>
      <c r="E26" s="82"/>
      <c r="F26" s="79">
        <f t="shared" ref="F26:K26" si="1">SUM(F19:F25)</f>
        <v>0</v>
      </c>
      <c r="G26" s="79">
        <f t="shared" si="1"/>
        <v>0</v>
      </c>
      <c r="H26" s="86">
        <f t="shared" si="1"/>
        <v>0</v>
      </c>
      <c r="I26" s="80">
        <f t="shared" si="1"/>
        <v>0</v>
      </c>
      <c r="J26" s="79">
        <f t="shared" si="1"/>
        <v>0</v>
      </c>
      <c r="K26" s="79">
        <f t="shared" si="1"/>
        <v>0</v>
      </c>
      <c r="M26" s="79">
        <f>SUM(M19:M25)</f>
        <v>0</v>
      </c>
      <c r="N26" s="86">
        <f>SUM(N19:N25)</f>
        <v>0</v>
      </c>
      <c r="O26" s="80">
        <f>SUM(O19:O25)</f>
        <v>0</v>
      </c>
      <c r="P26" s="79">
        <f>SUM(P19:P25)</f>
        <v>0</v>
      </c>
    </row>
    <row r="27" spans="1:16" s="10" customFormat="1" ht="6" customHeight="1" x14ac:dyDescent="0.2">
      <c r="A27" s="81"/>
      <c r="B27" s="59"/>
      <c r="C27" s="83"/>
      <c r="D27" s="161"/>
      <c r="E27" s="83"/>
      <c r="I27" s="157"/>
      <c r="N27" s="157"/>
    </row>
    <row r="28" spans="1:16" s="10" customFormat="1" ht="12" customHeight="1" x14ac:dyDescent="0.2">
      <c r="A28" s="72">
        <v>11</v>
      </c>
      <c r="B28" s="73" t="s">
        <v>198</v>
      </c>
      <c r="C28" s="288">
        <f>'Costs Detail'!C128</f>
        <v>0</v>
      </c>
      <c r="D28" s="283">
        <f>'Costs Detail'!G128</f>
        <v>0</v>
      </c>
      <c r="E28" s="56"/>
      <c r="F28" s="74">
        <f>'Costs Detail'!R128</f>
        <v>0</v>
      </c>
      <c r="G28" s="74">
        <f>'Costs Detail'!S128</f>
        <v>0</v>
      </c>
      <c r="H28" s="90">
        <f>'Costs Detail'!T128</f>
        <v>0</v>
      </c>
      <c r="I28" s="75">
        <f>'Costs Detail'!U128</f>
        <v>0</v>
      </c>
      <c r="J28" s="74">
        <f>'Costs Detail'!V128</f>
        <v>0</v>
      </c>
      <c r="K28" s="74">
        <f>'Costs Detail'!W128</f>
        <v>0</v>
      </c>
      <c r="M28" s="74">
        <f>'Costs Detail'!Y128</f>
        <v>0</v>
      </c>
      <c r="N28" s="90">
        <f>'Costs Detail'!Z128</f>
        <v>0</v>
      </c>
      <c r="O28" s="75">
        <f>'Costs Detail'!AA128</f>
        <v>0</v>
      </c>
      <c r="P28" s="74">
        <f>'Costs Detail'!AB128</f>
        <v>0</v>
      </c>
    </row>
    <row r="29" spans="1:16" s="10" customFormat="1" ht="12" customHeight="1" x14ac:dyDescent="0.2">
      <c r="A29" s="72">
        <v>12</v>
      </c>
      <c r="B29" s="73" t="s">
        <v>45</v>
      </c>
      <c r="C29" s="288">
        <f>'Costs Detail'!C144</f>
        <v>0</v>
      </c>
      <c r="D29" s="283">
        <f>'Costs Detail'!G144</f>
        <v>0</v>
      </c>
      <c r="E29" s="56"/>
      <c r="F29" s="74">
        <f>'Costs Detail'!R144</f>
        <v>0</v>
      </c>
      <c r="G29" s="74">
        <f>'Costs Detail'!S144</f>
        <v>0</v>
      </c>
      <c r="H29" s="90">
        <f>'Costs Detail'!T144</f>
        <v>0</v>
      </c>
      <c r="I29" s="75">
        <f>'Costs Detail'!U144</f>
        <v>0</v>
      </c>
      <c r="J29" s="74">
        <f>'Costs Detail'!V144</f>
        <v>0</v>
      </c>
      <c r="K29" s="74">
        <f>'Costs Detail'!W144</f>
        <v>0</v>
      </c>
      <c r="M29" s="74">
        <f>'Costs Detail'!Y144</f>
        <v>0</v>
      </c>
      <c r="N29" s="90">
        <f>'Costs Detail'!Z144</f>
        <v>0</v>
      </c>
      <c r="O29" s="75">
        <f>'Costs Detail'!AA144</f>
        <v>0</v>
      </c>
      <c r="P29" s="74">
        <f>'Costs Detail'!AB144</f>
        <v>0</v>
      </c>
    </row>
    <row r="30" spans="1:16" s="78" customFormat="1" ht="12" customHeight="1" x14ac:dyDescent="0.2">
      <c r="A30" s="76"/>
      <c r="B30" s="51" t="s">
        <v>71</v>
      </c>
      <c r="C30" s="289">
        <f>SUM(C28:C29)</f>
        <v>0</v>
      </c>
      <c r="D30" s="284">
        <f>SUM(D28:D29)</f>
        <v>0</v>
      </c>
      <c r="E30" s="57"/>
      <c r="F30" s="79">
        <f t="shared" ref="F30:K30" si="2">SUM(F28:F29)</f>
        <v>0</v>
      </c>
      <c r="G30" s="79">
        <f t="shared" si="2"/>
        <v>0</v>
      </c>
      <c r="H30" s="86">
        <f t="shared" si="2"/>
        <v>0</v>
      </c>
      <c r="I30" s="80">
        <f t="shared" si="2"/>
        <v>0</v>
      </c>
      <c r="J30" s="79">
        <f t="shared" si="2"/>
        <v>0</v>
      </c>
      <c r="K30" s="79">
        <f t="shared" si="2"/>
        <v>0</v>
      </c>
      <c r="M30" s="79">
        <f>SUM(M28:M29)</f>
        <v>0</v>
      </c>
      <c r="N30" s="86">
        <f>SUM(N28:N29)</f>
        <v>0</v>
      </c>
      <c r="O30" s="80">
        <f>SUM(O28:O29)</f>
        <v>0</v>
      </c>
      <c r="P30" s="79">
        <f>SUM(P28:P29)</f>
        <v>0</v>
      </c>
    </row>
    <row r="31" spans="1:16" s="10" customFormat="1" ht="6" customHeight="1" x14ac:dyDescent="0.2">
      <c r="A31" s="81"/>
      <c r="B31" s="59"/>
      <c r="C31" s="160"/>
      <c r="D31" s="58"/>
      <c r="E31" s="58"/>
      <c r="I31" s="157"/>
      <c r="N31" s="157"/>
    </row>
    <row r="32" spans="1:16" s="10" customFormat="1" ht="12" customHeight="1" x14ac:dyDescent="0.2">
      <c r="A32" s="72">
        <v>13</v>
      </c>
      <c r="B32" s="73" t="s">
        <v>243</v>
      </c>
      <c r="C32" s="288">
        <f>'Costs Detail'!C161</f>
        <v>0</v>
      </c>
      <c r="D32" s="283">
        <f>'Costs Detail'!G161</f>
        <v>0</v>
      </c>
      <c r="E32" s="56"/>
      <c r="F32" s="74">
        <f>'Costs Detail'!R161</f>
        <v>0</v>
      </c>
      <c r="G32" s="74">
        <f>'Costs Detail'!S161</f>
        <v>0</v>
      </c>
      <c r="H32" s="90">
        <f>'Costs Detail'!T161</f>
        <v>0</v>
      </c>
      <c r="I32" s="75">
        <f>'Costs Detail'!U161</f>
        <v>0</v>
      </c>
      <c r="J32" s="74">
        <f>'Costs Detail'!V161</f>
        <v>0</v>
      </c>
      <c r="K32" s="74">
        <f>'Costs Detail'!W161</f>
        <v>0</v>
      </c>
      <c r="M32" s="74">
        <f>'Costs Detail'!Y161</f>
        <v>0</v>
      </c>
      <c r="N32" s="90">
        <f>'Costs Detail'!Z161</f>
        <v>0</v>
      </c>
      <c r="O32" s="75">
        <f>'Costs Detail'!AA161</f>
        <v>0</v>
      </c>
      <c r="P32" s="74">
        <f>'Costs Detail'!AB161</f>
        <v>0</v>
      </c>
    </row>
    <row r="33" spans="1:16" s="10" customFormat="1" ht="12" customHeight="1" x14ac:dyDescent="0.2">
      <c r="A33" s="72">
        <v>14</v>
      </c>
      <c r="B33" s="73" t="s">
        <v>244</v>
      </c>
      <c r="C33" s="288">
        <f>'Costs Detail'!C182</f>
        <v>0</v>
      </c>
      <c r="D33" s="283">
        <f>'Costs Detail'!G182</f>
        <v>0</v>
      </c>
      <c r="E33" s="56"/>
      <c r="F33" s="74">
        <f>'Costs Detail'!R182</f>
        <v>0</v>
      </c>
      <c r="G33" s="74">
        <f>'Costs Detail'!S182</f>
        <v>0</v>
      </c>
      <c r="H33" s="90">
        <f>'Costs Detail'!T182</f>
        <v>0</v>
      </c>
      <c r="I33" s="75">
        <f>'Costs Detail'!U182</f>
        <v>0</v>
      </c>
      <c r="J33" s="74">
        <f>'Costs Detail'!V182</f>
        <v>0</v>
      </c>
      <c r="K33" s="74">
        <f>'Costs Detail'!W182</f>
        <v>0</v>
      </c>
      <c r="M33" s="74">
        <f>'Costs Detail'!Y182</f>
        <v>0</v>
      </c>
      <c r="N33" s="90">
        <f>'Costs Detail'!Z182</f>
        <v>0</v>
      </c>
      <c r="O33" s="75">
        <f>'Costs Detail'!AA182</f>
        <v>0</v>
      </c>
      <c r="P33" s="74">
        <f>'Costs Detail'!AB182</f>
        <v>0</v>
      </c>
    </row>
    <row r="34" spans="1:16" s="78" customFormat="1" ht="12" customHeight="1" x14ac:dyDescent="0.2">
      <c r="A34" s="84"/>
      <c r="B34" s="98" t="s">
        <v>242</v>
      </c>
      <c r="C34" s="343">
        <f>SUM(C32:C33)</f>
        <v>0</v>
      </c>
      <c r="D34" s="344">
        <f>SUM(D32:D33)</f>
        <v>0</v>
      </c>
      <c r="E34" s="345"/>
      <c r="F34" s="79">
        <f t="shared" ref="F34:K34" si="3">SUM(F32:F33)</f>
        <v>0</v>
      </c>
      <c r="G34" s="79">
        <f t="shared" si="3"/>
        <v>0</v>
      </c>
      <c r="H34" s="86">
        <f t="shared" si="3"/>
        <v>0</v>
      </c>
      <c r="I34" s="80">
        <f t="shared" si="3"/>
        <v>0</v>
      </c>
      <c r="J34" s="79">
        <f t="shared" si="3"/>
        <v>0</v>
      </c>
      <c r="K34" s="79">
        <f t="shared" si="3"/>
        <v>0</v>
      </c>
      <c r="M34" s="79">
        <f>SUM(M32:M33)</f>
        <v>0</v>
      </c>
      <c r="N34" s="86">
        <f>SUM(N32:N33)</f>
        <v>0</v>
      </c>
      <c r="O34" s="80">
        <f>SUM(O32:O33)</f>
        <v>0</v>
      </c>
      <c r="P34" s="79">
        <f>SUM(P32:P33)</f>
        <v>0</v>
      </c>
    </row>
    <row r="35" spans="1:16" s="10" customFormat="1" ht="6" customHeight="1" x14ac:dyDescent="0.2">
      <c r="A35" s="85"/>
      <c r="B35" s="59"/>
      <c r="C35" s="58"/>
      <c r="D35" s="160"/>
      <c r="E35" s="58"/>
      <c r="I35" s="157"/>
      <c r="O35" s="157"/>
    </row>
    <row r="36" spans="1:16" s="10" customFormat="1" ht="12" customHeight="1" x14ac:dyDescent="0.2">
      <c r="A36" s="72">
        <v>15</v>
      </c>
      <c r="B36" s="73" t="s">
        <v>199</v>
      </c>
      <c r="C36" s="288">
        <f>'Costs Detail'!C197</f>
        <v>0</v>
      </c>
      <c r="D36" s="283">
        <f>'Costs Detail'!G197</f>
        <v>0</v>
      </c>
      <c r="E36" s="56"/>
      <c r="F36" s="74">
        <f>'Costs Detail'!R197</f>
        <v>0</v>
      </c>
      <c r="G36" s="74">
        <f>'Costs Detail'!S197</f>
        <v>0</v>
      </c>
      <c r="H36" s="90">
        <f>'Costs Detail'!T197</f>
        <v>0</v>
      </c>
      <c r="I36" s="75">
        <f>'Costs Detail'!U197</f>
        <v>0</v>
      </c>
      <c r="J36" s="74">
        <f>'Costs Detail'!V197</f>
        <v>0</v>
      </c>
      <c r="K36" s="74">
        <f>'Costs Detail'!W197</f>
        <v>0</v>
      </c>
      <c r="M36" s="74">
        <f>'Costs Detail'!Y197</f>
        <v>0</v>
      </c>
      <c r="N36" s="90">
        <f>'Costs Detail'!Z197</f>
        <v>0</v>
      </c>
      <c r="O36" s="75">
        <f>'Costs Detail'!AA197</f>
        <v>0</v>
      </c>
      <c r="P36" s="74">
        <f>'Costs Detail'!AB197</f>
        <v>0</v>
      </c>
    </row>
    <row r="37" spans="1:16" s="10" customFormat="1" ht="12" customHeight="1" x14ac:dyDescent="0.2">
      <c r="A37" s="84"/>
      <c r="B37" s="51" t="s">
        <v>184</v>
      </c>
      <c r="C37" s="289">
        <f>SUM(C36:C36)</f>
        <v>0</v>
      </c>
      <c r="D37" s="284">
        <f>SUM(D36:D36)</f>
        <v>0</v>
      </c>
      <c r="E37" s="57"/>
      <c r="F37" s="79">
        <f t="shared" ref="F37:K37" si="4">F36</f>
        <v>0</v>
      </c>
      <c r="G37" s="79">
        <f t="shared" si="4"/>
        <v>0</v>
      </c>
      <c r="H37" s="86">
        <f t="shared" si="4"/>
        <v>0</v>
      </c>
      <c r="I37" s="80">
        <f t="shared" si="4"/>
        <v>0</v>
      </c>
      <c r="J37" s="79">
        <f t="shared" si="4"/>
        <v>0</v>
      </c>
      <c r="K37" s="79">
        <f t="shared" si="4"/>
        <v>0</v>
      </c>
      <c r="M37" s="79">
        <f>M36</f>
        <v>0</v>
      </c>
      <c r="N37" s="86">
        <f>N36</f>
        <v>0</v>
      </c>
      <c r="O37" s="80">
        <f>O36</f>
        <v>0</v>
      </c>
      <c r="P37" s="79">
        <f>P36</f>
        <v>0</v>
      </c>
    </row>
    <row r="38" spans="1:16" s="10" customFormat="1" ht="6" customHeight="1" x14ac:dyDescent="0.2">
      <c r="A38" s="85"/>
      <c r="B38" s="59"/>
      <c r="C38" s="160"/>
      <c r="D38" s="58"/>
      <c r="E38" s="58"/>
      <c r="I38" s="157"/>
      <c r="N38" s="157"/>
    </row>
    <row r="39" spans="1:16" s="78" customFormat="1" ht="12" customHeight="1" x14ac:dyDescent="0.2">
      <c r="A39" s="87" t="s">
        <v>1</v>
      </c>
      <c r="B39" s="77" t="s">
        <v>46</v>
      </c>
      <c r="C39" s="289">
        <f>'Costs Detail'!C201</f>
        <v>0</v>
      </c>
      <c r="D39" s="284">
        <f>'Costs Detail'!G201</f>
        <v>0</v>
      </c>
      <c r="E39" s="57"/>
      <c r="F39" s="79" t="str">
        <f>'Costs Detail'!R201</f>
        <v>0</v>
      </c>
      <c r="G39" s="79" t="str">
        <f>'Costs Detail'!S201</f>
        <v>0</v>
      </c>
      <c r="H39" s="86" t="str">
        <f>'Costs Detail'!T201</f>
        <v>0</v>
      </c>
      <c r="I39" s="80" t="str">
        <f>'Costs Detail'!U201</f>
        <v>0</v>
      </c>
      <c r="J39" s="79" t="str">
        <f>'Costs Detail'!V201</f>
        <v>0</v>
      </c>
      <c r="K39" s="79" t="str">
        <f>'Costs Detail'!W201</f>
        <v>0</v>
      </c>
      <c r="M39" s="79">
        <f>'Costs Detail'!Y201</f>
        <v>0</v>
      </c>
      <c r="N39" s="86" t="str">
        <f>'Costs Detail'!Z201</f>
        <v>0</v>
      </c>
      <c r="O39" s="80">
        <f>'Costs Detail'!AA201</f>
        <v>0</v>
      </c>
      <c r="P39" s="79" t="str">
        <f>'Costs Detail'!AB201</f>
        <v>0</v>
      </c>
    </row>
    <row r="40" spans="1:16" s="10" customFormat="1" ht="6" customHeight="1" x14ac:dyDescent="0.2">
      <c r="A40" s="85"/>
      <c r="C40" s="159"/>
      <c r="D40" s="60"/>
      <c r="E40" s="60"/>
      <c r="H40" s="157"/>
      <c r="O40" s="157"/>
    </row>
    <row r="41" spans="1:16" s="78" customFormat="1" ht="12" customHeight="1" x14ac:dyDescent="0.2">
      <c r="A41" s="87" t="s">
        <v>183</v>
      </c>
      <c r="B41" s="77" t="s">
        <v>47</v>
      </c>
      <c r="C41" s="289">
        <f>'Costs Detail'!C203</f>
        <v>0</v>
      </c>
      <c r="D41" s="284">
        <f>'Costs Detail'!G203</f>
        <v>0</v>
      </c>
      <c r="E41" s="57"/>
      <c r="F41" s="79" t="str">
        <f>'Costs Detail'!R203</f>
        <v>0</v>
      </c>
      <c r="G41" s="79" t="str">
        <f>'Costs Detail'!S203</f>
        <v>0</v>
      </c>
      <c r="H41" s="86" t="str">
        <f>'Costs Detail'!T203</f>
        <v>0</v>
      </c>
      <c r="I41" s="80" t="str">
        <f>'Costs Detail'!U203</f>
        <v>0</v>
      </c>
      <c r="J41" s="79" t="str">
        <f>'Costs Detail'!V203</f>
        <v>0</v>
      </c>
      <c r="K41" s="79" t="str">
        <f>'Costs Detail'!W203</f>
        <v>0</v>
      </c>
      <c r="M41" s="79">
        <f>'Costs Detail'!Y203</f>
        <v>0</v>
      </c>
      <c r="N41" s="86" t="str">
        <f>'Costs Detail'!Z203</f>
        <v>0</v>
      </c>
      <c r="O41" s="80">
        <f>'Costs Detail'!AA203</f>
        <v>0</v>
      </c>
      <c r="P41" s="79" t="str">
        <f>'Costs Detail'!AB203</f>
        <v>0</v>
      </c>
    </row>
    <row r="42" spans="1:16" s="10" customFormat="1" ht="6" customHeight="1" x14ac:dyDescent="0.2">
      <c r="A42" s="85"/>
      <c r="C42" s="287"/>
      <c r="D42" s="60"/>
      <c r="E42" s="60"/>
      <c r="I42" s="157"/>
      <c r="N42" s="157"/>
    </row>
    <row r="43" spans="1:16" s="78" customFormat="1" ht="12" customHeight="1" x14ac:dyDescent="0.2">
      <c r="A43" s="50"/>
      <c r="B43" s="50"/>
      <c r="C43" s="50"/>
      <c r="D43" s="50"/>
      <c r="E43" s="50"/>
      <c r="F43" s="110">
        <f>'Costs Detail'!R206</f>
        <v>0</v>
      </c>
      <c r="G43" s="110">
        <f>'Costs Detail'!S206</f>
        <v>0</v>
      </c>
      <c r="H43" s="115">
        <f>'Costs Detail'!T206</f>
        <v>0</v>
      </c>
      <c r="I43" s="116">
        <f>'Costs Detail'!U206</f>
        <v>0</v>
      </c>
      <c r="J43" s="110">
        <f>'Costs Detail'!V206</f>
        <v>0</v>
      </c>
      <c r="K43" s="110">
        <f>'Costs Detail'!W206</f>
        <v>0</v>
      </c>
      <c r="L43" s="50"/>
      <c r="M43" s="110">
        <f>'Costs Detail'!Y206</f>
        <v>0</v>
      </c>
      <c r="N43" s="115">
        <f>'Costs Detail'!Z206</f>
        <v>0</v>
      </c>
      <c r="O43" s="116">
        <f>'Costs Detail'!AA206</f>
        <v>0</v>
      </c>
      <c r="P43" s="110">
        <f>'Costs Detail'!AB206</f>
        <v>0</v>
      </c>
    </row>
    <row r="44" spans="1:16" ht="6" customHeight="1" x14ac:dyDescent="0.2">
      <c r="B44" s="40"/>
      <c r="C44" s="40"/>
      <c r="D44" s="40"/>
      <c r="E44" s="40"/>
      <c r="F44" s="167"/>
      <c r="I44" s="166"/>
      <c r="J44" s="40"/>
      <c r="L44" s="40"/>
      <c r="O44" s="158"/>
    </row>
    <row r="45" spans="1:16" ht="13.5" thickBot="1" x14ac:dyDescent="0.25">
      <c r="A45" s="113"/>
      <c r="B45" s="332" t="s">
        <v>374</v>
      </c>
      <c r="C45" s="165">
        <f>'Costs Detail'!C206</f>
        <v>0</v>
      </c>
      <c r="D45" s="114">
        <f>'Costs Detail'!G206</f>
        <v>0</v>
      </c>
      <c r="E45" s="88"/>
      <c r="F45" s="372">
        <f>SUM(F43:H43)</f>
        <v>0</v>
      </c>
      <c r="G45" s="373"/>
      <c r="H45" s="373"/>
      <c r="I45" s="378">
        <f>SUM(I43:K43)</f>
        <v>0</v>
      </c>
      <c r="J45" s="373"/>
      <c r="K45" s="380"/>
      <c r="M45" s="377">
        <f>SUM(M43:N43)</f>
        <v>0</v>
      </c>
      <c r="N45" s="378"/>
      <c r="O45" s="378">
        <f>SUM(O43:P43)</f>
        <v>0</v>
      </c>
      <c r="P45" s="379"/>
    </row>
    <row r="46" spans="1:16" ht="12.75" thickTop="1" x14ac:dyDescent="0.2">
      <c r="I46" s="168"/>
      <c r="J46" s="168"/>
      <c r="K46" s="168"/>
    </row>
    <row r="47" spans="1:16" s="78" customFormat="1" ht="12" customHeight="1" x14ac:dyDescent="0.2">
      <c r="A47" s="87" t="s">
        <v>85</v>
      </c>
      <c r="B47" s="341" t="s">
        <v>395</v>
      </c>
      <c r="C47" s="282">
        <f>'Costs Detail'!C208</f>
        <v>0</v>
      </c>
      <c r="D47" s="282">
        <f>'Costs Detail'!G208</f>
        <v>0</v>
      </c>
    </row>
    <row r="48" spans="1:16" s="78" customFormat="1" ht="12" customHeight="1" x14ac:dyDescent="0.2">
      <c r="A48" s="84"/>
      <c r="B48" s="306"/>
      <c r="C48" s="296"/>
      <c r="D48" s="296"/>
    </row>
    <row r="49" spans="1:16" s="78" customFormat="1" ht="12" customHeight="1" thickBot="1" x14ac:dyDescent="0.25">
      <c r="A49" s="84"/>
      <c r="B49" s="338" t="s">
        <v>386</v>
      </c>
      <c r="C49" s="165">
        <f>'Costs Detail'!C210</f>
        <v>0</v>
      </c>
      <c r="D49" s="114">
        <f>'Costs Detail'!G210</f>
        <v>0</v>
      </c>
    </row>
    <row r="50" spans="1:16" s="78" customFormat="1" ht="12" customHeight="1" thickTop="1" x14ac:dyDescent="0.2">
      <c r="A50" s="84"/>
      <c r="C50" s="296"/>
      <c r="D50" s="296"/>
    </row>
    <row r="51" spans="1:16" x14ac:dyDescent="0.2">
      <c r="A51" s="40" t="str">
        <f>IF(OR(SUM(F43:H43)&lt;&gt;C45,SUM(I43:K43)&lt;&gt;D45),"There is a cost allocation error. Please ensure all lines in the cost report Detail are allocated to 'Internal', 'Related', 'External', 'Not budgeted' or 'No cost' for both Budget and Total Costs.","")</f>
        <v/>
      </c>
    </row>
    <row r="52" spans="1:16" x14ac:dyDescent="0.2">
      <c r="A52" s="40" t="str">
        <f>IF(OR(SUM(M43:N43)&lt;&gt;C45,SUM(O43:P43)&lt;&gt;D45),"There is a cost origin error. Please ensure all lines in the cost report Detail are allocated to 'Canadian', 'Non-Canadian', 'Not budgeted' or 'No cost' for both Budget and Total Costs.","")</f>
        <v/>
      </c>
      <c r="C52" s="32"/>
      <c r="F52" s="32"/>
      <c r="G52" s="32"/>
      <c r="H52" s="32"/>
      <c r="I52" s="32"/>
      <c r="J52" s="32"/>
      <c r="K52" s="32"/>
      <c r="L52" s="32"/>
      <c r="M52" s="32"/>
      <c r="N52" s="32"/>
      <c r="O52" s="32"/>
      <c r="P52" s="32"/>
    </row>
    <row r="53" spans="1:16" x14ac:dyDescent="0.2">
      <c r="A53" s="294"/>
      <c r="B53" s="61"/>
      <c r="C53" s="295"/>
      <c r="D53" s="61"/>
      <c r="E53" s="61"/>
      <c r="F53" s="295"/>
      <c r="G53" s="295"/>
      <c r="H53" s="295"/>
      <c r="I53" s="295"/>
      <c r="J53" s="295"/>
      <c r="K53" s="295"/>
      <c r="L53" s="32"/>
      <c r="M53" s="32"/>
      <c r="N53" s="32"/>
      <c r="O53" s="32"/>
      <c r="P53" s="32"/>
    </row>
    <row r="54" spans="1:16" ht="47.25" customHeight="1" x14ac:dyDescent="0.2">
      <c r="A54" s="342"/>
      <c r="B54" s="302"/>
      <c r="C54" s="302"/>
      <c r="D54" s="61"/>
      <c r="E54" s="61"/>
      <c r="F54" s="176"/>
      <c r="G54" s="176"/>
      <c r="H54" s="61"/>
      <c r="I54" s="61"/>
      <c r="J54" s="61"/>
      <c r="K54" s="61"/>
    </row>
    <row r="55" spans="1:16" x14ac:dyDescent="0.2">
      <c r="B55" s="61" t="s">
        <v>288</v>
      </c>
      <c r="C55" s="177"/>
      <c r="D55" s="177"/>
      <c r="E55" s="61"/>
      <c r="F55" s="61" t="s">
        <v>295</v>
      </c>
      <c r="G55" s="61"/>
      <c r="H55" s="61"/>
      <c r="I55" s="61"/>
      <c r="J55" s="61"/>
      <c r="K55" s="61"/>
    </row>
    <row r="56" spans="1:16" x14ac:dyDescent="0.2">
      <c r="A56" s="61"/>
      <c r="B56" s="61"/>
      <c r="C56" s="61"/>
      <c r="D56" s="61"/>
      <c r="E56" s="61"/>
      <c r="F56" s="61"/>
      <c r="G56" s="61"/>
      <c r="H56" s="61"/>
      <c r="I56" s="61"/>
      <c r="J56" s="61"/>
      <c r="K56" s="61"/>
    </row>
    <row r="61" spans="1:16" ht="12.75" customHeight="1" x14ac:dyDescent="0.2">
      <c r="A61" s="50"/>
      <c r="B61" s="50"/>
      <c r="C61" s="50"/>
      <c r="D61" s="50"/>
      <c r="E61" s="50"/>
      <c r="F61" s="50"/>
      <c r="G61" s="50"/>
      <c r="H61" s="50"/>
      <c r="I61" s="50"/>
      <c r="N61" s="50"/>
      <c r="O61" s="50"/>
    </row>
  </sheetData>
  <sheetProtection algorithmName="SHA-512" hashValue="C/hf1UaaWMgZA4XJYVuf3H3BbFJl5KOD+Tjly+nYS+VWoLYJubrzITgxIsbWvQPJ9ShIZ0iJsVeYbVojS2dh6Q==" saltValue="qjblUQTOlHBEFiAoNq/DXw=="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39"/>
  <sheetViews>
    <sheetView showGridLines="0" zoomScaleNormal="100" workbookViewId="0">
      <pane ySplit="11" topLeftCell="A12" activePane="bottomLeft" state="frozen"/>
      <selection pane="bottomLeft" activeCell="J6" sqref="J6"/>
    </sheetView>
  </sheetViews>
  <sheetFormatPr baseColWidth="10" defaultColWidth="11.42578125" defaultRowHeight="12" customHeight="1" x14ac:dyDescent="0.2"/>
  <cols>
    <col min="1" max="1" width="7.7109375" style="23" customWidth="1"/>
    <col min="2" max="2" width="60.5703125" style="38" customWidth="1"/>
    <col min="3" max="3" width="11" style="32" customWidth="1"/>
    <col min="4" max="4" width="2.28515625" style="32" customWidth="1"/>
    <col min="5" max="6" width="11.28515625" style="32" customWidth="1"/>
    <col min="7" max="7" width="13.7109375" style="33" customWidth="1"/>
    <col min="8" max="8" width="14.28515625" style="33"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22"/>
      <c r="B1" s="122"/>
      <c r="C1" s="122"/>
      <c r="D1" s="122"/>
      <c r="E1" s="122"/>
      <c r="F1" s="122"/>
      <c r="G1" s="122"/>
      <c r="H1" s="122"/>
      <c r="I1" s="122"/>
      <c r="J1" s="122"/>
      <c r="K1" s="122"/>
      <c r="L1" s="122"/>
      <c r="M1" s="122"/>
      <c r="N1" s="122"/>
      <c r="O1" s="122"/>
      <c r="P1" s="122"/>
    </row>
    <row r="2" spans="1:35" ht="12" customHeight="1" x14ac:dyDescent="0.2">
      <c r="A2" s="38"/>
      <c r="C2" s="38"/>
      <c r="D2" s="38"/>
      <c r="E2" s="38"/>
      <c r="F2" s="38"/>
      <c r="G2" s="38"/>
      <c r="H2" s="38"/>
      <c r="I2" s="38"/>
      <c r="J2" s="38"/>
      <c r="K2" s="38"/>
      <c r="L2" s="38"/>
      <c r="M2" s="38"/>
      <c r="N2" s="38"/>
      <c r="O2" s="38"/>
      <c r="P2" s="71" t="s">
        <v>407</v>
      </c>
    </row>
    <row r="3" spans="1:35" ht="12.75" customHeight="1" x14ac:dyDescent="0.2">
      <c r="F3" s="71" t="s">
        <v>372</v>
      </c>
      <c r="G3" s="251" t="s">
        <v>366</v>
      </c>
      <c r="H3" s="252"/>
      <c r="I3" s="252"/>
      <c r="N3" s="118"/>
      <c r="O3" s="71"/>
      <c r="P3" s="71" t="s">
        <v>408</v>
      </c>
    </row>
    <row r="4" spans="1:35" ht="12.75" customHeight="1" x14ac:dyDescent="0.2">
      <c r="F4" s="71" t="s">
        <v>276</v>
      </c>
      <c r="G4" s="253" t="s">
        <v>366</v>
      </c>
      <c r="H4" s="254"/>
      <c r="I4" s="254"/>
      <c r="N4" s="71"/>
      <c r="O4" s="71"/>
      <c r="P4" s="71" t="s">
        <v>394</v>
      </c>
    </row>
    <row r="5" spans="1:35" ht="12.75" customHeight="1" x14ac:dyDescent="0.2">
      <c r="F5" s="71" t="s">
        <v>277</v>
      </c>
      <c r="G5" s="253" t="s">
        <v>366</v>
      </c>
      <c r="H5" s="254"/>
      <c r="I5" s="254"/>
      <c r="N5" s="118"/>
      <c r="O5" s="71"/>
    </row>
    <row r="6" spans="1:35" ht="12.75" customHeight="1" x14ac:dyDescent="0.2">
      <c r="F6" s="71" t="s">
        <v>43</v>
      </c>
      <c r="G6" s="253" t="s">
        <v>366</v>
      </c>
      <c r="H6" s="254"/>
      <c r="I6" s="254"/>
      <c r="N6" s="71"/>
      <c r="O6" s="71"/>
    </row>
    <row r="7" spans="1:35" ht="12.75" customHeight="1" x14ac:dyDescent="0.2">
      <c r="N7" s="118"/>
      <c r="O7" s="71"/>
      <c r="P7" s="71"/>
    </row>
    <row r="8" spans="1:35" ht="12.75" customHeight="1" thickBot="1" x14ac:dyDescent="0.25">
      <c r="N8" s="71"/>
      <c r="O8" s="71"/>
      <c r="P8" s="71"/>
    </row>
    <row r="9" spans="1:35" ht="23.25" customHeight="1" x14ac:dyDescent="0.2">
      <c r="A9" s="384" t="s">
        <v>401</v>
      </c>
      <c r="B9" s="385"/>
      <c r="C9" s="385"/>
      <c r="D9" s="385"/>
      <c r="E9" s="385"/>
      <c r="F9" s="385"/>
      <c r="G9" s="385"/>
      <c r="H9" s="385"/>
      <c r="I9" s="385"/>
      <c r="J9" s="385"/>
      <c r="K9" s="385"/>
      <c r="L9" s="385"/>
      <c r="M9" s="385"/>
      <c r="N9" s="385"/>
      <c r="O9" s="385"/>
      <c r="P9" s="386"/>
      <c r="Q9" s="93"/>
      <c r="R9" s="39"/>
      <c r="S9" s="39"/>
      <c r="T9" s="39"/>
      <c r="Y9" s="7"/>
      <c r="Z9" s="7"/>
      <c r="AA9" s="7"/>
      <c r="AB9" s="7"/>
      <c r="AI9" s="40"/>
    </row>
    <row r="10" spans="1:35" ht="23.25" customHeight="1" thickBot="1" x14ac:dyDescent="0.25">
      <c r="A10" s="401" t="s">
        <v>367</v>
      </c>
      <c r="B10" s="402"/>
      <c r="C10" s="402"/>
      <c r="D10" s="402"/>
      <c r="E10" s="402"/>
      <c r="F10" s="402"/>
      <c r="G10" s="402"/>
      <c r="H10" s="402"/>
      <c r="I10" s="402"/>
      <c r="J10" s="402"/>
      <c r="K10" s="402"/>
      <c r="L10" s="402"/>
      <c r="M10" s="402"/>
      <c r="N10" s="402"/>
      <c r="O10" s="402"/>
      <c r="P10" s="403"/>
      <c r="Q10" s="93"/>
      <c r="R10" s="39"/>
      <c r="S10" s="39"/>
      <c r="T10" s="39"/>
      <c r="Y10" s="7"/>
      <c r="Z10" s="7"/>
      <c r="AA10" s="7"/>
      <c r="AB10" s="7"/>
      <c r="AI10" s="40"/>
    </row>
    <row r="11" spans="1:35" s="25" customFormat="1" ht="38.25" customHeight="1" x14ac:dyDescent="0.2">
      <c r="A11" s="123" t="s">
        <v>44</v>
      </c>
      <c r="B11" s="124" t="s">
        <v>0</v>
      </c>
      <c r="C11" s="125" t="s">
        <v>35</v>
      </c>
      <c r="D11" s="126"/>
      <c r="E11" s="127" t="s">
        <v>36</v>
      </c>
      <c r="F11" s="127" t="s">
        <v>70</v>
      </c>
      <c r="G11" s="127" t="s">
        <v>37</v>
      </c>
      <c r="H11" s="127" t="s">
        <v>38</v>
      </c>
      <c r="I11" s="5"/>
      <c r="J11" s="128" t="s">
        <v>64</v>
      </c>
      <c r="K11" s="128" t="s">
        <v>65</v>
      </c>
      <c r="L11" s="128" t="s">
        <v>82</v>
      </c>
      <c r="M11" s="8"/>
      <c r="N11" s="128" t="s">
        <v>179</v>
      </c>
      <c r="O11" s="128" t="s">
        <v>180</v>
      </c>
      <c r="P11" s="128" t="s">
        <v>181</v>
      </c>
      <c r="Q11" s="129"/>
      <c r="R11" s="5"/>
      <c r="S11" s="5"/>
      <c r="T11" s="5"/>
      <c r="Y11" s="8"/>
      <c r="Z11" s="8"/>
      <c r="AA11" s="8"/>
      <c r="AB11" s="8"/>
    </row>
    <row r="12" spans="1:35" ht="12.75" customHeight="1" thickBot="1" x14ac:dyDescent="0.25">
      <c r="A12" s="41"/>
      <c r="B12" s="1"/>
      <c r="C12" s="21"/>
      <c r="D12" s="21"/>
      <c r="E12" s="21"/>
      <c r="F12" s="21"/>
      <c r="G12" s="22"/>
      <c r="H12" s="22"/>
      <c r="I12" s="6"/>
      <c r="J12" s="6"/>
      <c r="K12" s="6"/>
      <c r="L12" s="42"/>
      <c r="M12" s="9"/>
      <c r="N12" s="6"/>
      <c r="O12" s="6"/>
      <c r="P12" s="42"/>
      <c r="Q12" s="42"/>
      <c r="R12" s="6"/>
      <c r="S12" s="6"/>
      <c r="T12" s="6"/>
      <c r="Y12" s="9"/>
      <c r="Z12" s="9"/>
      <c r="AA12" s="9"/>
      <c r="AB12" s="9"/>
    </row>
    <row r="13" spans="1:35" ht="14.25" customHeight="1" thickBot="1" x14ac:dyDescent="0.25">
      <c r="A13" s="392" t="s">
        <v>278</v>
      </c>
      <c r="B13" s="393"/>
      <c r="C13" s="393"/>
      <c r="D13" s="393"/>
      <c r="E13" s="393"/>
      <c r="F13" s="393"/>
      <c r="G13" s="393"/>
      <c r="H13" s="394"/>
      <c r="I13" s="6"/>
      <c r="J13" s="6"/>
      <c r="K13" s="6"/>
      <c r="L13" s="6"/>
      <c r="M13" s="9"/>
      <c r="N13" s="6"/>
      <c r="O13" s="6"/>
      <c r="P13" s="6"/>
      <c r="Q13" s="6"/>
      <c r="R13" s="405" t="s">
        <v>112</v>
      </c>
      <c r="S13" s="405"/>
      <c r="T13" s="405"/>
      <c r="U13" s="405"/>
      <c r="V13" s="405"/>
      <c r="W13" s="405"/>
      <c r="X13" s="20"/>
      <c r="Y13" s="405" t="s">
        <v>113</v>
      </c>
      <c r="Z13" s="405"/>
      <c r="AA13" s="405"/>
      <c r="AB13" s="405"/>
    </row>
    <row r="14" spans="1:35" ht="12.75" customHeight="1" x14ac:dyDescent="0.2">
      <c r="B14" s="1"/>
      <c r="C14" s="21"/>
      <c r="D14" s="21"/>
      <c r="E14" s="21"/>
      <c r="F14" s="21"/>
      <c r="G14" s="22"/>
      <c r="H14" s="22"/>
      <c r="I14" s="6"/>
      <c r="J14" s="6"/>
      <c r="K14" s="6"/>
      <c r="L14" s="6"/>
      <c r="M14" s="9"/>
      <c r="N14" s="6"/>
      <c r="O14" s="6"/>
      <c r="P14" s="6"/>
      <c r="Q14" s="6"/>
      <c r="R14" s="407" t="s">
        <v>114</v>
      </c>
      <c r="S14" s="407"/>
      <c r="T14" s="414"/>
      <c r="U14" s="406" t="s">
        <v>115</v>
      </c>
      <c r="V14" s="407"/>
      <c r="W14" s="407"/>
      <c r="X14" s="20"/>
      <c r="Y14" s="407" t="s">
        <v>114</v>
      </c>
      <c r="Z14" s="427"/>
      <c r="AA14" s="428" t="s">
        <v>115</v>
      </c>
      <c r="AB14" s="407"/>
    </row>
    <row r="15" spans="1:35" s="20" customFormat="1" ht="12.75" customHeight="1" x14ac:dyDescent="0.2">
      <c r="A15" s="24">
        <v>1</v>
      </c>
      <c r="B15" s="387" t="s">
        <v>2</v>
      </c>
      <c r="C15" s="390"/>
      <c r="D15" s="390"/>
      <c r="E15" s="390"/>
      <c r="F15" s="390"/>
      <c r="G15" s="390"/>
      <c r="H15" s="391"/>
      <c r="I15" s="25"/>
      <c r="J15" s="25"/>
      <c r="K15" s="25"/>
      <c r="L15" s="25"/>
      <c r="M15" s="91"/>
      <c r="N15" s="25"/>
      <c r="O15" s="25"/>
      <c r="P15" s="25"/>
      <c r="Q15" s="25"/>
      <c r="R15" s="2" t="s">
        <v>66</v>
      </c>
      <c r="S15" s="2" t="s">
        <v>67</v>
      </c>
      <c r="T15" s="265" t="s">
        <v>68</v>
      </c>
      <c r="U15" s="17" t="s">
        <v>66</v>
      </c>
      <c r="V15" s="2" t="s">
        <v>67</v>
      </c>
      <c r="W15" s="2" t="s">
        <v>68</v>
      </c>
      <c r="Y15" s="2" t="s">
        <v>86</v>
      </c>
      <c r="Z15" s="265" t="s">
        <v>87</v>
      </c>
      <c r="AA15" s="17" t="s">
        <v>86</v>
      </c>
      <c r="AB15" s="2" t="s">
        <v>87</v>
      </c>
    </row>
    <row r="16" spans="1:35" ht="12.75" x14ac:dyDescent="0.2">
      <c r="A16" s="101" t="s">
        <v>116</v>
      </c>
      <c r="B16" s="170" t="s">
        <v>2</v>
      </c>
      <c r="C16" s="130"/>
      <c r="D16" s="21"/>
      <c r="E16" s="130"/>
      <c r="F16" s="131"/>
      <c r="G16" s="102">
        <f>E16+F16</f>
        <v>0</v>
      </c>
      <c r="H16" s="102">
        <f>C16-G16</f>
        <v>0</v>
      </c>
      <c r="I16" s="92" t="str">
        <f>IF(AND($C16="",$E16="",$F16=""),"",IF(AND(OR($C16&lt;&gt;"",$G16&lt;&gt;""),OR(J16="",K16="")),"Select values! -&gt;",""))</f>
        <v/>
      </c>
      <c r="J16" s="134"/>
      <c r="K16" s="134"/>
      <c r="L16" s="3" t="str">
        <f>IF(J16=K16,"-", "Allocation change")</f>
        <v>-</v>
      </c>
      <c r="M16" s="92" t="str">
        <f>IF(AND($C16="",$E16="",$F16=""),"",IF(AND(OR($C16&lt;&gt;"",$G16&lt;&gt;""),OR(N16="",O16="")),"Select values! -&gt;",""))</f>
        <v/>
      </c>
      <c r="N16" s="134" t="s">
        <v>86</v>
      </c>
      <c r="O16" s="134" t="s">
        <v>86</v>
      </c>
      <c r="P16" s="3" t="str">
        <f>IF(N16=O16,"-","Origin change")</f>
        <v>-</v>
      </c>
      <c r="Q16" s="43"/>
      <c r="R16" s="3" t="str">
        <f>IF(J16="Internal",C16,"-")</f>
        <v>-</v>
      </c>
      <c r="S16" s="3" t="str">
        <f>IF(J16="Related",C16,"-")</f>
        <v>-</v>
      </c>
      <c r="T16" s="15" t="str">
        <f>IF(J16="External",C16,"-")</f>
        <v>-</v>
      </c>
      <c r="U16" s="12" t="str">
        <f>IF(K16="Internal",G16,"-")</f>
        <v>-</v>
      </c>
      <c r="V16" s="3" t="str">
        <f>IF(K16="Related",G16,"-")</f>
        <v>-</v>
      </c>
      <c r="W16" s="3" t="str">
        <f>IF(K16="External",G16,"-")</f>
        <v>-</v>
      </c>
      <c r="Y16" s="3" t="str">
        <f>IF($N16="Canadian",IF($C16="","-",$C16),"-")</f>
        <v>-</v>
      </c>
      <c r="Z16" s="15" t="str">
        <f>IF($N16="Non-Canadian",IF($C16="","-",$C16),"-")</f>
        <v>-</v>
      </c>
      <c r="AA16" s="12" t="str">
        <f>IF($O16="Canadian",IF($G16=0,"-",$G16),"-")</f>
        <v>-</v>
      </c>
      <c r="AB16" s="3" t="str">
        <f>IF($O16="Non-Canadian",IF($G16=0,"-",$G16),"-")</f>
        <v>-</v>
      </c>
    </row>
    <row r="17" spans="1:28" s="99" customFormat="1" ht="12.75" customHeight="1" x14ac:dyDescent="0.2">
      <c r="A17" s="395" t="s">
        <v>403</v>
      </c>
      <c r="B17" s="396"/>
      <c r="C17" s="396"/>
      <c r="D17" s="396"/>
      <c r="E17" s="396"/>
      <c r="F17" s="396"/>
      <c r="G17" s="396"/>
      <c r="H17" s="396"/>
      <c r="I17" s="396"/>
      <c r="J17" s="396"/>
      <c r="K17" s="396"/>
      <c r="L17" s="396"/>
      <c r="M17" s="396"/>
      <c r="N17" s="396"/>
      <c r="O17" s="396"/>
      <c r="P17" s="397"/>
      <c r="Q17" s="43"/>
      <c r="R17" s="143"/>
      <c r="S17" s="143"/>
      <c r="T17" s="266"/>
      <c r="U17" s="145"/>
      <c r="V17" s="143"/>
      <c r="W17" s="143"/>
      <c r="Y17" s="143"/>
      <c r="Z17" s="266"/>
      <c r="AA17" s="145"/>
      <c r="AB17" s="143"/>
    </row>
    <row r="18" spans="1:28" s="99" customFormat="1" ht="11.25" customHeight="1" x14ac:dyDescent="0.2">
      <c r="A18" s="101"/>
      <c r="B18" s="263"/>
      <c r="C18" s="130"/>
      <c r="D18" s="21"/>
      <c r="E18" s="130"/>
      <c r="F18" s="131"/>
      <c r="G18" s="102">
        <f>E18+F18</f>
        <v>0</v>
      </c>
      <c r="H18" s="102">
        <f>C18-G18</f>
        <v>0</v>
      </c>
      <c r="I18" s="92" t="str">
        <f>IF(AND($C18="",$E18="",$F18=""),"",IF(AND(OR($C18&lt;&gt;"",$G18&lt;&gt;""),OR(J18="",K18="")),"Select values! -&gt;",""))</f>
        <v/>
      </c>
      <c r="J18" s="134"/>
      <c r="K18" s="134"/>
      <c r="L18" s="3" t="str">
        <f>IF(J18=K18,"-", "Allocation change")</f>
        <v>-</v>
      </c>
      <c r="M18" s="92" t="str">
        <f>IF(AND($C18="",$E18="",$F18=""),"",IF(AND(OR($C18&lt;&gt;"",$G18&lt;&gt;""),OR(N18="",O18="")),"Select values! -&gt;",""))</f>
        <v/>
      </c>
      <c r="N18" s="134" t="s">
        <v>86</v>
      </c>
      <c r="O18" s="134" t="s">
        <v>86</v>
      </c>
      <c r="P18" s="3" t="str">
        <f>IF(N18=O18,"-","Origin change")</f>
        <v>-</v>
      </c>
      <c r="Q18" s="43"/>
      <c r="R18" s="3" t="str">
        <f>IF(J18="Internal",C18,"-")</f>
        <v>-</v>
      </c>
      <c r="S18" s="3" t="str">
        <f>IF(J18="Related",C18,"-")</f>
        <v>-</v>
      </c>
      <c r="T18" s="267" t="str">
        <f>IF(J18="External",C18,"-")</f>
        <v>-</v>
      </c>
      <c r="U18" s="18" t="str">
        <f>IF(K18="Internal",G18,"-")</f>
        <v>-</v>
      </c>
      <c r="V18" s="3" t="str">
        <f>IF(K18="Related",G18,"-")</f>
        <v>-</v>
      </c>
      <c r="W18" s="3" t="str">
        <f>IF(K18="External",G18,"-")</f>
        <v>-</v>
      </c>
      <c r="X18" s="7"/>
      <c r="Y18" s="3" t="str">
        <f>IF($N18="Canadian",IF($C18="","-",$C18),"-")</f>
        <v>-</v>
      </c>
      <c r="Z18" s="15" t="str">
        <f>IF($N18="Non-Canadian",IF($C18="","-",$C18),"-")</f>
        <v>-</v>
      </c>
      <c r="AA18" s="12" t="str">
        <f>IF($O18="Canadian",IF($G18=0,"-",$G18),"-")</f>
        <v>-</v>
      </c>
      <c r="AB18" s="3" t="str">
        <f>IF($O18="Non-Canadian",IF($G18=0,"-",$G18),"-")</f>
        <v>-</v>
      </c>
    </row>
    <row r="19" spans="1:28" s="20" customFormat="1" ht="12.75" customHeight="1" x14ac:dyDescent="0.2">
      <c r="A19" s="24">
        <v>1</v>
      </c>
      <c r="B19" s="29" t="s">
        <v>3</v>
      </c>
      <c r="C19" s="30">
        <f>ROUND(SUM(C16:C18),0)</f>
        <v>0</v>
      </c>
      <c r="D19" s="44"/>
      <c r="E19" s="30">
        <f>ROUND(SUM(E16:E18),0)</f>
        <v>0</v>
      </c>
      <c r="F19" s="30">
        <f>ROUND(SUM(F16:F18),0)</f>
        <v>0</v>
      </c>
      <c r="G19" s="30">
        <f>ROUND(SUM(G16:G18),0)</f>
        <v>0</v>
      </c>
      <c r="H19" s="30">
        <f>SUM(H16:H18)</f>
        <v>0</v>
      </c>
      <c r="I19" s="92"/>
      <c r="J19" s="6"/>
      <c r="K19" s="6"/>
      <c r="L19" s="6"/>
      <c r="M19" s="9"/>
      <c r="N19" s="6"/>
      <c r="O19" s="6"/>
      <c r="P19" s="6"/>
      <c r="Q19" s="25"/>
      <c r="R19" s="4">
        <f t="shared" ref="R19:W19" si="0">ROUND(SUM(R16:R18),0)</f>
        <v>0</v>
      </c>
      <c r="S19" s="4">
        <f t="shared" si="0"/>
        <v>0</v>
      </c>
      <c r="T19" s="16">
        <f t="shared" si="0"/>
        <v>0</v>
      </c>
      <c r="U19" s="13">
        <f t="shared" si="0"/>
        <v>0</v>
      </c>
      <c r="V19" s="4">
        <f t="shared" si="0"/>
        <v>0</v>
      </c>
      <c r="W19" s="4">
        <f t="shared" si="0"/>
        <v>0</v>
      </c>
      <c r="Y19" s="4">
        <f>ROUND(SUM(Y16:Y18),0)</f>
        <v>0</v>
      </c>
      <c r="Z19" s="268">
        <f>ROUND(SUM(Z16:Z18),0)</f>
        <v>0</v>
      </c>
      <c r="AA19" s="19">
        <f>ROUND(SUM(AA16:AA18),0)</f>
        <v>0</v>
      </c>
      <c r="AB19" s="4">
        <f>ROUND(SUM(AB16:AB18),0)</f>
        <v>0</v>
      </c>
    </row>
    <row r="20" spans="1:28" ht="12.75" customHeight="1" x14ac:dyDescent="0.2">
      <c r="B20" s="1"/>
      <c r="C20" s="21"/>
      <c r="D20" s="21"/>
      <c r="E20" s="21"/>
      <c r="F20" s="21"/>
      <c r="G20" s="22"/>
      <c r="H20" s="22"/>
      <c r="I20" s="92"/>
      <c r="J20" s="6"/>
      <c r="K20" s="6"/>
      <c r="L20" s="6"/>
      <c r="M20" s="9"/>
      <c r="N20" s="6"/>
      <c r="O20" s="6"/>
      <c r="P20" s="6"/>
      <c r="Q20" s="6"/>
    </row>
    <row r="21" spans="1:28" s="20" customFormat="1" ht="12.75" customHeight="1" x14ac:dyDescent="0.2">
      <c r="A21" s="24">
        <v>2</v>
      </c>
      <c r="B21" s="387" t="s">
        <v>4</v>
      </c>
      <c r="C21" s="388"/>
      <c r="D21" s="388"/>
      <c r="E21" s="388"/>
      <c r="F21" s="388"/>
      <c r="G21" s="388"/>
      <c r="H21" s="389"/>
      <c r="I21" s="92"/>
      <c r="J21" s="6"/>
      <c r="K21" s="6"/>
      <c r="L21" s="6"/>
      <c r="M21" s="9"/>
      <c r="N21" s="6"/>
      <c r="O21" s="6"/>
      <c r="P21" s="6"/>
      <c r="Q21" s="25"/>
      <c r="R21" s="2" t="s">
        <v>66</v>
      </c>
      <c r="S21" s="2" t="s">
        <v>67</v>
      </c>
      <c r="T21" s="14" t="s">
        <v>68</v>
      </c>
      <c r="U21" s="17" t="s">
        <v>66</v>
      </c>
      <c r="V21" s="2" t="s">
        <v>67</v>
      </c>
      <c r="W21" s="2" t="s">
        <v>68</v>
      </c>
      <c r="Y21" s="2" t="s">
        <v>86</v>
      </c>
      <c r="Z21" s="14" t="s">
        <v>182</v>
      </c>
      <c r="AA21" s="17" t="s">
        <v>86</v>
      </c>
      <c r="AB21" s="2" t="s">
        <v>182</v>
      </c>
    </row>
    <row r="22" spans="1:28" s="20" customFormat="1" ht="12.75" customHeight="1" x14ac:dyDescent="0.2">
      <c r="A22" s="395" t="s">
        <v>235</v>
      </c>
      <c r="B22" s="396"/>
      <c r="C22" s="396"/>
      <c r="D22" s="396"/>
      <c r="E22" s="396"/>
      <c r="F22" s="396"/>
      <c r="G22" s="396"/>
      <c r="H22" s="396"/>
      <c r="I22" s="396"/>
      <c r="J22" s="396"/>
      <c r="K22" s="396"/>
      <c r="L22" s="396"/>
      <c r="M22" s="396"/>
      <c r="N22" s="396"/>
      <c r="O22" s="396"/>
      <c r="P22" s="397"/>
      <c r="Q22" s="25"/>
      <c r="R22" s="140"/>
      <c r="S22" s="140"/>
      <c r="T22" s="141"/>
      <c r="U22" s="142"/>
      <c r="V22" s="140"/>
      <c r="W22" s="140"/>
      <c r="Y22" s="140"/>
      <c r="Z22" s="141"/>
      <c r="AA22" s="142"/>
      <c r="AB22" s="140"/>
    </row>
    <row r="23" spans="1:28" ht="12.75" customHeight="1" x14ac:dyDescent="0.2">
      <c r="A23" s="26" t="s">
        <v>117</v>
      </c>
      <c r="B23" s="27" t="s">
        <v>188</v>
      </c>
      <c r="C23" s="132"/>
      <c r="D23" s="21"/>
      <c r="E23" s="132"/>
      <c r="F23" s="133"/>
      <c r="G23" s="28">
        <f t="shared" ref="G23:G28" si="1">E23+F23</f>
        <v>0</v>
      </c>
      <c r="H23" s="28">
        <f t="shared" ref="H23:H28" si="2">C23-G23</f>
        <v>0</v>
      </c>
      <c r="I23" s="92" t="str">
        <f t="shared" ref="I23:I28" si="3">IF(AND($C23="",$E23="",$F23=""),"",IF(AND(OR($C23&lt;&gt;"",$G23&lt;&gt;""),OR(J23="",K23="")),"Select values! -&gt;",""))</f>
        <v/>
      </c>
      <c r="J23" s="134"/>
      <c r="K23" s="134"/>
      <c r="L23" s="3" t="str">
        <f t="shared" ref="L23:L28" si="4">IF(J23=K23,"-", "Allocation change")</f>
        <v>-</v>
      </c>
      <c r="M23" s="92" t="str">
        <f t="shared" ref="M23:M28" si="5">IF(AND($C23="",$E23="",$F23=""),"",IF(AND(OR($C23&lt;&gt;"",$G23&lt;&gt;""),OR(N23="",O23="")),"Select values! -&gt;",""))</f>
        <v/>
      </c>
      <c r="N23" s="134" t="s">
        <v>86</v>
      </c>
      <c r="O23" s="134" t="s">
        <v>86</v>
      </c>
      <c r="P23" s="3" t="str">
        <f t="shared" ref="P23:P28" si="6">IF(N23=O23,"-","Origin change")</f>
        <v>-</v>
      </c>
      <c r="Q23" s="43"/>
      <c r="R23" s="3" t="str">
        <f t="shared" ref="R23:R28" si="7">IF(J23="Internal",C23,"-")</f>
        <v>-</v>
      </c>
      <c r="S23" s="3" t="str">
        <f t="shared" ref="S23:S28" si="8">IF(J23="Related",C23,"-")</f>
        <v>-</v>
      </c>
      <c r="T23" s="15" t="str">
        <f t="shared" ref="T23:T28" si="9">IF(J23="External",C23,"-")</f>
        <v>-</v>
      </c>
      <c r="U23" s="18" t="str">
        <f t="shared" ref="U23:U28" si="10">IF(K23="Internal",G23,"-")</f>
        <v>-</v>
      </c>
      <c r="V23" s="3" t="str">
        <f t="shared" ref="V23:V28" si="11">IF(K23="Related",G23,"-")</f>
        <v>-</v>
      </c>
      <c r="W23" s="3" t="str">
        <f t="shared" ref="W23:W28" si="12">IF(K23="External",G23,"-")</f>
        <v>-</v>
      </c>
      <c r="Y23" s="3" t="str">
        <f t="shared" ref="Y23:Y28" si="13">IF($N23="Canadian",IF($C23="","-",$C23),"-")</f>
        <v>-</v>
      </c>
      <c r="Z23" s="15" t="str">
        <f t="shared" ref="Z23:Z28" si="14">IF($N23="Non-Canadian",IF($C23="","-",$C23),"-")</f>
        <v>-</v>
      </c>
      <c r="AA23" s="18" t="str">
        <f t="shared" ref="AA23:AA28" si="15">IF($O23="Canadian",IF($G23=0,"-",$G23),"-")</f>
        <v>-</v>
      </c>
      <c r="AB23" s="3" t="str">
        <f t="shared" ref="AB23:AB28" si="16">IF($O23="Non-Canadian",IF($G23=0,"-",$G23),"-")</f>
        <v>-</v>
      </c>
    </row>
    <row r="24" spans="1:28" ht="12.75" customHeight="1" x14ac:dyDescent="0.2">
      <c r="A24" s="26" t="s">
        <v>118</v>
      </c>
      <c r="B24" s="27" t="s">
        <v>204</v>
      </c>
      <c r="C24" s="132"/>
      <c r="D24" s="21"/>
      <c r="E24" s="132"/>
      <c r="F24" s="133"/>
      <c r="G24" s="28">
        <f t="shared" si="1"/>
        <v>0</v>
      </c>
      <c r="H24" s="28">
        <f t="shared" si="2"/>
        <v>0</v>
      </c>
      <c r="I24" s="92" t="str">
        <f t="shared" si="3"/>
        <v/>
      </c>
      <c r="J24" s="134"/>
      <c r="K24" s="134"/>
      <c r="L24" s="3" t="str">
        <f t="shared" si="4"/>
        <v>-</v>
      </c>
      <c r="M24" s="92" t="str">
        <f t="shared" si="5"/>
        <v/>
      </c>
      <c r="N24" s="134" t="s">
        <v>86</v>
      </c>
      <c r="O24" s="134" t="s">
        <v>86</v>
      </c>
      <c r="P24" s="3" t="str">
        <f t="shared" si="6"/>
        <v>-</v>
      </c>
      <c r="Q24" s="43"/>
      <c r="R24" s="3" t="str">
        <f t="shared" si="7"/>
        <v>-</v>
      </c>
      <c r="S24" s="3" t="str">
        <f t="shared" si="8"/>
        <v>-</v>
      </c>
      <c r="T24" s="15" t="str">
        <f t="shared" si="9"/>
        <v>-</v>
      </c>
      <c r="U24" s="18" t="str">
        <f t="shared" si="10"/>
        <v>-</v>
      </c>
      <c r="V24" s="3" t="str">
        <f t="shared" si="11"/>
        <v>-</v>
      </c>
      <c r="W24" s="3" t="str">
        <f t="shared" si="12"/>
        <v>-</v>
      </c>
      <c r="Y24" s="3" t="str">
        <f t="shared" si="13"/>
        <v>-</v>
      </c>
      <c r="Z24" s="15" t="str">
        <f t="shared" si="14"/>
        <v>-</v>
      </c>
      <c r="AA24" s="18" t="str">
        <f t="shared" si="15"/>
        <v>-</v>
      </c>
      <c r="AB24" s="3" t="str">
        <f t="shared" si="16"/>
        <v>-</v>
      </c>
    </row>
    <row r="25" spans="1:28" ht="12.75" customHeight="1" x14ac:dyDescent="0.2">
      <c r="A25" s="26" t="s">
        <v>119</v>
      </c>
      <c r="B25" s="27" t="s">
        <v>205</v>
      </c>
      <c r="C25" s="132"/>
      <c r="D25" s="21"/>
      <c r="E25" s="132"/>
      <c r="F25" s="133"/>
      <c r="G25" s="28">
        <f t="shared" si="1"/>
        <v>0</v>
      </c>
      <c r="H25" s="28">
        <f t="shared" si="2"/>
        <v>0</v>
      </c>
      <c r="I25" s="92" t="str">
        <f t="shared" si="3"/>
        <v/>
      </c>
      <c r="J25" s="134"/>
      <c r="K25" s="134"/>
      <c r="L25" s="3" t="str">
        <f t="shared" si="4"/>
        <v>-</v>
      </c>
      <c r="M25" s="92" t="str">
        <f t="shared" si="5"/>
        <v/>
      </c>
      <c r="N25" s="134" t="s">
        <v>86</v>
      </c>
      <c r="O25" s="134" t="s">
        <v>86</v>
      </c>
      <c r="P25" s="3" t="str">
        <f t="shared" si="6"/>
        <v>-</v>
      </c>
      <c r="Q25" s="43"/>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6" t="s">
        <v>120</v>
      </c>
      <c r="B26" s="27" t="s">
        <v>206</v>
      </c>
      <c r="C26" s="132"/>
      <c r="D26" s="21"/>
      <c r="E26" s="132"/>
      <c r="F26" s="133"/>
      <c r="G26" s="28">
        <f t="shared" si="1"/>
        <v>0</v>
      </c>
      <c r="H26" s="28">
        <f t="shared" si="2"/>
        <v>0</v>
      </c>
      <c r="I26" s="92" t="str">
        <f t="shared" si="3"/>
        <v/>
      </c>
      <c r="J26" s="134"/>
      <c r="K26" s="134"/>
      <c r="L26" s="3" t="str">
        <f t="shared" si="4"/>
        <v>-</v>
      </c>
      <c r="M26" s="92" t="str">
        <f t="shared" si="5"/>
        <v/>
      </c>
      <c r="N26" s="134" t="s">
        <v>86</v>
      </c>
      <c r="O26" s="134" t="s">
        <v>86</v>
      </c>
      <c r="P26" s="3" t="str">
        <f t="shared" si="6"/>
        <v>-</v>
      </c>
      <c r="Q26" s="43"/>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6" t="s">
        <v>121</v>
      </c>
      <c r="B27" s="27" t="s">
        <v>207</v>
      </c>
      <c r="C27" s="132"/>
      <c r="D27" s="21"/>
      <c r="E27" s="132"/>
      <c r="F27" s="133"/>
      <c r="G27" s="28">
        <f t="shared" si="1"/>
        <v>0</v>
      </c>
      <c r="H27" s="28">
        <f t="shared" si="2"/>
        <v>0</v>
      </c>
      <c r="I27" s="92" t="str">
        <f t="shared" si="3"/>
        <v/>
      </c>
      <c r="J27" s="134"/>
      <c r="K27" s="134"/>
      <c r="L27" s="3" t="str">
        <f t="shared" si="4"/>
        <v>-</v>
      </c>
      <c r="M27" s="92" t="str">
        <f t="shared" si="5"/>
        <v/>
      </c>
      <c r="N27" s="134" t="s">
        <v>86</v>
      </c>
      <c r="O27" s="134" t="s">
        <v>86</v>
      </c>
      <c r="P27" s="3" t="str">
        <f t="shared" si="6"/>
        <v>-</v>
      </c>
      <c r="Q27" s="43"/>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6"/>
      <c r="B28" s="27"/>
      <c r="C28" s="132"/>
      <c r="D28" s="21"/>
      <c r="E28" s="132"/>
      <c r="F28" s="133"/>
      <c r="G28" s="28">
        <f t="shared" si="1"/>
        <v>0</v>
      </c>
      <c r="H28" s="28">
        <f t="shared" si="2"/>
        <v>0</v>
      </c>
      <c r="I28" s="92" t="str">
        <f t="shared" si="3"/>
        <v/>
      </c>
      <c r="J28" s="134"/>
      <c r="K28" s="134"/>
      <c r="L28" s="3" t="str">
        <f t="shared" si="4"/>
        <v>-</v>
      </c>
      <c r="M28" s="92" t="str">
        <f t="shared" si="5"/>
        <v/>
      </c>
      <c r="N28" s="134" t="s">
        <v>86</v>
      </c>
      <c r="O28" s="134" t="s">
        <v>86</v>
      </c>
      <c r="P28" s="3" t="str">
        <f t="shared" si="6"/>
        <v>-</v>
      </c>
      <c r="Q28" s="43"/>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s="20" customFormat="1" ht="12.75" customHeight="1" x14ac:dyDescent="0.2">
      <c r="A29" s="24">
        <v>2</v>
      </c>
      <c r="B29" s="29" t="s">
        <v>5</v>
      </c>
      <c r="C29" s="30">
        <f>ROUND(SUM(C23:C28),0)</f>
        <v>0</v>
      </c>
      <c r="D29" s="44"/>
      <c r="E29" s="30">
        <f>ROUND(SUM(E23:E28),0)</f>
        <v>0</v>
      </c>
      <c r="F29" s="48">
        <f>ROUND(SUM(F23:F28),0)</f>
        <v>0</v>
      </c>
      <c r="G29" s="30">
        <f>ROUND(SUM(G23:G28),0)</f>
        <v>0</v>
      </c>
      <c r="H29" s="30">
        <f>SUM(H23:H28)</f>
        <v>0</v>
      </c>
      <c r="I29" s="92"/>
      <c r="J29" s="6"/>
      <c r="K29" s="6"/>
      <c r="L29" s="6"/>
      <c r="M29" s="9"/>
      <c r="N29" s="6"/>
      <c r="O29" s="6"/>
      <c r="P29" s="6"/>
      <c r="Q29" s="25"/>
      <c r="R29" s="4">
        <f>ROUND(SUM(R23:R28),0)</f>
        <v>0</v>
      </c>
      <c r="S29" s="4">
        <f t="shared" ref="S29:W29" si="17">ROUND(SUM(S23:S28),0)</f>
        <v>0</v>
      </c>
      <c r="T29" s="16">
        <f t="shared" si="17"/>
        <v>0</v>
      </c>
      <c r="U29" s="19">
        <f t="shared" si="17"/>
        <v>0</v>
      </c>
      <c r="V29" s="4">
        <f t="shared" si="17"/>
        <v>0</v>
      </c>
      <c r="W29" s="4">
        <f t="shared" si="17"/>
        <v>0</v>
      </c>
      <c r="Y29" s="4">
        <f>ROUND(SUM(Y23:Y28),0)</f>
        <v>0</v>
      </c>
      <c r="Z29" s="16">
        <f>ROUND(SUM(Z23:Z28),0)</f>
        <v>0</v>
      </c>
      <c r="AA29" s="19">
        <f>ROUND(SUM(AA23:AA28),0)</f>
        <v>0</v>
      </c>
      <c r="AB29" s="4">
        <f>ROUND(SUM(AB23:AB28),0)</f>
        <v>0</v>
      </c>
    </row>
    <row r="30" spans="1:28" ht="12.75" customHeight="1" x14ac:dyDescent="0.2">
      <c r="B30" s="1"/>
      <c r="C30" s="21"/>
      <c r="D30" s="21"/>
      <c r="E30" s="21"/>
      <c r="F30" s="21"/>
      <c r="G30" s="22"/>
      <c r="H30" s="22"/>
      <c r="I30" s="92"/>
      <c r="J30" s="6"/>
      <c r="K30" s="6"/>
      <c r="L30" s="6"/>
      <c r="M30" s="9"/>
      <c r="N30" s="6"/>
      <c r="O30" s="6"/>
      <c r="P30" s="6"/>
      <c r="Q30" s="6"/>
      <c r="R30" s="6"/>
      <c r="S30" s="6"/>
      <c r="T30" s="6"/>
      <c r="Y30" s="9"/>
      <c r="Z30" s="9"/>
      <c r="AA30" s="9"/>
      <c r="AB30" s="9"/>
    </row>
    <row r="31" spans="1:28" s="20" customFormat="1" ht="12.75" customHeight="1" x14ac:dyDescent="0.2">
      <c r="A31" s="24">
        <v>3</v>
      </c>
      <c r="B31" s="387" t="s">
        <v>6</v>
      </c>
      <c r="C31" s="388"/>
      <c r="D31" s="388"/>
      <c r="E31" s="388"/>
      <c r="F31" s="388"/>
      <c r="G31" s="388"/>
      <c r="H31" s="389"/>
      <c r="I31" s="92"/>
      <c r="J31" s="6"/>
      <c r="K31" s="6"/>
      <c r="L31" s="6"/>
      <c r="M31" s="9"/>
      <c r="N31" s="6"/>
      <c r="O31" s="6"/>
      <c r="P31" s="6"/>
      <c r="Q31" s="25"/>
      <c r="R31" s="2" t="s">
        <v>66</v>
      </c>
      <c r="S31" s="2" t="s">
        <v>67</v>
      </c>
      <c r="T31" s="14" t="s">
        <v>68</v>
      </c>
      <c r="U31" s="17" t="s">
        <v>66</v>
      </c>
      <c r="V31" s="2" t="s">
        <v>67</v>
      </c>
      <c r="W31" s="2" t="s">
        <v>68</v>
      </c>
      <c r="Y31" s="2" t="s">
        <v>86</v>
      </c>
      <c r="Z31" s="14" t="s">
        <v>182</v>
      </c>
      <c r="AA31" s="17" t="s">
        <v>86</v>
      </c>
      <c r="AB31" s="2" t="s">
        <v>182</v>
      </c>
    </row>
    <row r="32" spans="1:28" s="20" customFormat="1" ht="12.75" customHeight="1" x14ac:dyDescent="0.2">
      <c r="A32" s="398" t="s">
        <v>285</v>
      </c>
      <c r="B32" s="399"/>
      <c r="C32" s="399"/>
      <c r="D32" s="399"/>
      <c r="E32" s="399"/>
      <c r="F32" s="399"/>
      <c r="G32" s="399"/>
      <c r="H32" s="399"/>
      <c r="I32" s="399"/>
      <c r="J32" s="399"/>
      <c r="K32" s="399"/>
      <c r="L32" s="399"/>
      <c r="M32" s="399"/>
      <c r="N32" s="399"/>
      <c r="O32" s="399"/>
      <c r="P32" s="400"/>
      <c r="Q32" s="25"/>
      <c r="R32" s="140"/>
      <c r="S32" s="140"/>
      <c r="T32" s="141"/>
      <c r="U32" s="142"/>
      <c r="V32" s="140"/>
      <c r="W32" s="140"/>
      <c r="Y32" s="140"/>
      <c r="Z32" s="141"/>
      <c r="AA32" s="142"/>
      <c r="AB32" s="140"/>
    </row>
    <row r="33" spans="1:28" ht="12.75" customHeight="1" x14ac:dyDescent="0.2">
      <c r="A33" s="26" t="s">
        <v>122</v>
      </c>
      <c r="B33" s="46" t="s">
        <v>7</v>
      </c>
      <c r="C33" s="132"/>
      <c r="D33" s="21"/>
      <c r="E33" s="132"/>
      <c r="F33" s="133"/>
      <c r="G33" s="28">
        <f>E33+F33</f>
        <v>0</v>
      </c>
      <c r="H33" s="28">
        <f>C33-G33</f>
        <v>0</v>
      </c>
      <c r="I33" s="92" t="str">
        <f>IF(AND($C33="",$E33="",$F33=""),"",IF(AND(OR($C33&lt;&gt;"",$G33&lt;&gt;""),OR(J33="",K33="")),"Select values! -&gt;",""))</f>
        <v/>
      </c>
      <c r="J33" s="134"/>
      <c r="K33" s="134"/>
      <c r="L33" s="3" t="str">
        <f t="shared" ref="L33:L37" si="18">IF(J33=K33,"-", "Allocation change")</f>
        <v>-</v>
      </c>
      <c r="M33" s="92" t="str">
        <f t="shared" ref="M33:M37" si="19">IF(AND($C33="",$E33="",$F33=""),"",IF(AND(OR($C33&lt;&gt;"",$G33&lt;&gt;""),OR(N33="",O33="")),"Select values! -&gt;",""))</f>
        <v/>
      </c>
      <c r="N33" s="134" t="s">
        <v>86</v>
      </c>
      <c r="O33" s="134" t="s">
        <v>86</v>
      </c>
      <c r="P33" s="3" t="str">
        <f t="shared" ref="P33:P37" si="20">IF(N33=O33,"-","Origin change")</f>
        <v>-</v>
      </c>
      <c r="Q33" s="43"/>
      <c r="R33" s="3" t="str">
        <f>IF(J33="Internal",C33,"-")</f>
        <v>-</v>
      </c>
      <c r="S33" s="3" t="str">
        <f>IF(J33="Related",C33,"-")</f>
        <v>-</v>
      </c>
      <c r="T33" s="15" t="str">
        <f>IF(J33="External",C33,"-")</f>
        <v>-</v>
      </c>
      <c r="U33" s="18" t="str">
        <f>IF(K33="Internal",G33,"-")</f>
        <v>-</v>
      </c>
      <c r="V33" s="3" t="str">
        <f>IF(K33="Related",G33,"-")</f>
        <v>-</v>
      </c>
      <c r="W33" s="3" t="str">
        <f>IF(K33="External",G33,"-")</f>
        <v>-</v>
      </c>
      <c r="Y33" s="3" t="str">
        <f>IF($N33="Canadian",IF($C33="","-",$C33),"-")</f>
        <v>-</v>
      </c>
      <c r="Z33" s="15" t="str">
        <f>IF($N33="Non-Canadian",IF($C33="","-",$C33),"-")</f>
        <v>-</v>
      </c>
      <c r="AA33" s="18" t="str">
        <f>IF($O33="Canadian",IF($G33=0,"-",$G33),"-")</f>
        <v>-</v>
      </c>
      <c r="AB33" s="3" t="str">
        <f>IF($O33="Non-Canadian",IF($G33=0,"-",$G33),"-")</f>
        <v>-</v>
      </c>
    </row>
    <row r="34" spans="1:28" ht="12.75" customHeight="1" x14ac:dyDescent="0.2">
      <c r="A34" s="26" t="s">
        <v>123</v>
      </c>
      <c r="B34" s="46" t="s">
        <v>208</v>
      </c>
      <c r="C34" s="132"/>
      <c r="D34" s="21"/>
      <c r="E34" s="132"/>
      <c r="F34" s="133"/>
      <c r="G34" s="28">
        <f>E34+F34</f>
        <v>0</v>
      </c>
      <c r="H34" s="28">
        <f>C34-G34</f>
        <v>0</v>
      </c>
      <c r="I34" s="92" t="str">
        <f>IF(AND($C34="",$E34="",$F34=""),"",IF(AND(OR($C34&lt;&gt;"",$G34&lt;&gt;""),OR(J34="",K34="")),"Select values! -&gt;",""))</f>
        <v/>
      </c>
      <c r="J34" s="134"/>
      <c r="K34" s="134"/>
      <c r="L34" s="3" t="str">
        <f t="shared" si="18"/>
        <v>-</v>
      </c>
      <c r="M34" s="92" t="str">
        <f t="shared" si="19"/>
        <v/>
      </c>
      <c r="N34" s="134" t="s">
        <v>86</v>
      </c>
      <c r="O34" s="134" t="s">
        <v>86</v>
      </c>
      <c r="P34" s="3" t="str">
        <f t="shared" si="20"/>
        <v>-</v>
      </c>
      <c r="Q34" s="43"/>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6" t="s">
        <v>124</v>
      </c>
      <c r="B35" s="46" t="s">
        <v>8</v>
      </c>
      <c r="C35" s="132"/>
      <c r="D35" s="21"/>
      <c r="E35" s="132"/>
      <c r="F35" s="133"/>
      <c r="G35" s="28">
        <f>E35+F35</f>
        <v>0</v>
      </c>
      <c r="H35" s="28">
        <f>C35-G35</f>
        <v>0</v>
      </c>
      <c r="I35" s="92" t="str">
        <f>IF(AND($C35="",$E35="",$F35=""),"",IF(AND(OR($C35&lt;&gt;"",$G35&lt;&gt;""),OR(J35="",K35="")),"Select values! -&gt;",""))</f>
        <v/>
      </c>
      <c r="J35" s="134"/>
      <c r="K35" s="134"/>
      <c r="L35" s="3" t="str">
        <f t="shared" si="18"/>
        <v>-</v>
      </c>
      <c r="M35" s="92" t="str">
        <f t="shared" si="19"/>
        <v/>
      </c>
      <c r="N35" s="134" t="s">
        <v>86</v>
      </c>
      <c r="O35" s="134" t="s">
        <v>86</v>
      </c>
      <c r="P35" s="3" t="str">
        <f t="shared" si="20"/>
        <v>-</v>
      </c>
      <c r="Q35" s="43"/>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6" t="s">
        <v>125</v>
      </c>
      <c r="B36" s="46" t="s">
        <v>53</v>
      </c>
      <c r="C36" s="132"/>
      <c r="D36" s="21"/>
      <c r="E36" s="132"/>
      <c r="F36" s="133"/>
      <c r="G36" s="28">
        <f>E36+F36</f>
        <v>0</v>
      </c>
      <c r="H36" s="28">
        <f>C36-G36</f>
        <v>0</v>
      </c>
      <c r="I36" s="92" t="str">
        <f>IF(AND($C36="",$E36="",$F36=""),"",IF(AND(OR($C36&lt;&gt;"",$G36&lt;&gt;""),OR(J36="",K36="")),"Select values! -&gt;",""))</f>
        <v/>
      </c>
      <c r="J36" s="134"/>
      <c r="K36" s="134"/>
      <c r="L36" s="3" t="str">
        <f t="shared" si="18"/>
        <v>-</v>
      </c>
      <c r="M36" s="92" t="str">
        <f t="shared" si="19"/>
        <v/>
      </c>
      <c r="N36" s="134" t="s">
        <v>86</v>
      </c>
      <c r="O36" s="134" t="s">
        <v>86</v>
      </c>
      <c r="P36" s="3" t="str">
        <f t="shared" si="20"/>
        <v>-</v>
      </c>
      <c r="Q36" s="43"/>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6"/>
      <c r="B37" s="46"/>
      <c r="C37" s="132"/>
      <c r="D37" s="21"/>
      <c r="E37" s="132"/>
      <c r="F37" s="133"/>
      <c r="G37" s="28">
        <f>E37+F37</f>
        <v>0</v>
      </c>
      <c r="H37" s="28">
        <f>C37-G37</f>
        <v>0</v>
      </c>
      <c r="I37" s="92" t="str">
        <f>IF(AND($C37="",$E37="",$F37=""),"",IF(AND(OR($C37&lt;&gt;"",$G37&lt;&gt;""),OR(J37="",K37="")),"Select values! -&gt;",""))</f>
        <v/>
      </c>
      <c r="J37" s="134"/>
      <c r="K37" s="134"/>
      <c r="L37" s="3" t="str">
        <f t="shared" si="18"/>
        <v>-</v>
      </c>
      <c r="M37" s="92" t="str">
        <f t="shared" si="19"/>
        <v/>
      </c>
      <c r="N37" s="134" t="s">
        <v>86</v>
      </c>
      <c r="O37" s="134" t="s">
        <v>86</v>
      </c>
      <c r="P37" s="3" t="str">
        <f t="shared" si="20"/>
        <v>-</v>
      </c>
      <c r="Q37" s="43"/>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s="20" customFormat="1" ht="12.75" customHeight="1" x14ac:dyDescent="0.2">
      <c r="A38" s="24">
        <v>3</v>
      </c>
      <c r="B38" s="47" t="s">
        <v>9</v>
      </c>
      <c r="C38" s="30">
        <f>ROUND(SUM(C33:C37),0)</f>
        <v>0</v>
      </c>
      <c r="D38" s="44"/>
      <c r="E38" s="30">
        <f>ROUND(SUM(E33:E37),0)</f>
        <v>0</v>
      </c>
      <c r="F38" s="48">
        <f>ROUND(SUM(F33:F37),0)</f>
        <v>0</v>
      </c>
      <c r="G38" s="30">
        <f>ROUND(SUM(G33:G37),0)</f>
        <v>0</v>
      </c>
      <c r="H38" s="30">
        <f>SUM(H33:H37)</f>
        <v>0</v>
      </c>
      <c r="I38" s="92"/>
      <c r="J38" s="6"/>
      <c r="K38" s="6"/>
      <c r="L38" s="6"/>
      <c r="M38" s="9"/>
      <c r="N38" s="6"/>
      <c r="O38" s="6"/>
      <c r="P38" s="6"/>
      <c r="Q38" s="25"/>
      <c r="R38" s="4">
        <f>ROUND(SUM(R33:R37),0)</f>
        <v>0</v>
      </c>
      <c r="S38" s="4">
        <f t="shared" ref="S38:W38" si="21">ROUND(SUM(S33:S37),0)</f>
        <v>0</v>
      </c>
      <c r="T38" s="16">
        <f t="shared" si="21"/>
        <v>0</v>
      </c>
      <c r="U38" s="19">
        <f t="shared" si="21"/>
        <v>0</v>
      </c>
      <c r="V38" s="4">
        <f t="shared" si="21"/>
        <v>0</v>
      </c>
      <c r="W38" s="4">
        <f t="shared" si="21"/>
        <v>0</v>
      </c>
      <c r="Y38" s="4">
        <f>ROUND(SUM(Y33:Y37),0)</f>
        <v>0</v>
      </c>
      <c r="Z38" s="16">
        <f>ROUND(SUM(Z33:Z37),0)</f>
        <v>0</v>
      </c>
      <c r="AA38" s="19">
        <f>ROUND(SUM(AA33:AA37),0)</f>
        <v>0</v>
      </c>
      <c r="AB38" s="4">
        <f>ROUND(SUM(AB33:AB37),0)</f>
        <v>0</v>
      </c>
    </row>
    <row r="39" spans="1:28" ht="12.75" customHeight="1" thickBot="1" x14ac:dyDescent="0.25">
      <c r="B39" s="1"/>
      <c r="C39" s="21"/>
      <c r="D39" s="21"/>
      <c r="E39" s="21"/>
      <c r="F39" s="21"/>
      <c r="G39" s="22"/>
      <c r="H39" s="22"/>
      <c r="I39" s="92"/>
      <c r="J39" s="6"/>
      <c r="K39" s="6"/>
      <c r="L39" s="6"/>
      <c r="M39" s="9"/>
      <c r="N39" s="6"/>
      <c r="O39" s="6"/>
      <c r="P39" s="6"/>
      <c r="Q39" s="6"/>
      <c r="R39" s="6"/>
      <c r="S39" s="6"/>
      <c r="T39" s="6"/>
      <c r="Y39" s="9"/>
      <c r="Z39" s="9"/>
      <c r="AA39" s="9"/>
      <c r="AB39" s="9"/>
    </row>
    <row r="40" spans="1:28" ht="14.25" customHeight="1" thickBot="1" x14ac:dyDescent="0.25">
      <c r="A40" s="392" t="s">
        <v>48</v>
      </c>
      <c r="B40" s="415"/>
      <c r="C40" s="415"/>
      <c r="D40" s="415"/>
      <c r="E40" s="415"/>
      <c r="F40" s="415"/>
      <c r="G40" s="415"/>
      <c r="H40" s="416"/>
      <c r="I40" s="92"/>
      <c r="J40" s="6"/>
      <c r="K40" s="6"/>
      <c r="L40" s="6"/>
      <c r="M40" s="9"/>
      <c r="N40" s="6"/>
      <c r="O40" s="6"/>
      <c r="P40" s="6"/>
      <c r="Q40" s="6"/>
      <c r="R40" s="6"/>
      <c r="S40" s="6"/>
      <c r="T40" s="6"/>
      <c r="Y40" s="9"/>
      <c r="Z40" s="9"/>
      <c r="AA40" s="9"/>
      <c r="AB40" s="9"/>
    </row>
    <row r="41" spans="1:28" ht="12.75" customHeight="1" x14ac:dyDescent="0.2">
      <c r="A41" s="395" t="s">
        <v>236</v>
      </c>
      <c r="B41" s="396"/>
      <c r="C41" s="396"/>
      <c r="D41" s="396"/>
      <c r="E41" s="396"/>
      <c r="F41" s="396"/>
      <c r="G41" s="396"/>
      <c r="H41" s="396"/>
      <c r="I41" s="396"/>
      <c r="J41" s="396"/>
      <c r="K41" s="396"/>
      <c r="L41" s="396"/>
      <c r="M41" s="396"/>
      <c r="N41" s="396"/>
      <c r="O41" s="396"/>
      <c r="P41" s="397"/>
      <c r="Q41" s="6"/>
      <c r="R41" s="6"/>
      <c r="S41" s="6"/>
      <c r="T41" s="6"/>
      <c r="Y41" s="9"/>
      <c r="Z41" s="9"/>
      <c r="AA41" s="9"/>
      <c r="AB41" s="9"/>
    </row>
    <row r="42" spans="1:28" s="20" customFormat="1" ht="12.75" customHeight="1" x14ac:dyDescent="0.2">
      <c r="A42" s="24">
        <v>4</v>
      </c>
      <c r="B42" s="387" t="s">
        <v>197</v>
      </c>
      <c r="C42" s="388"/>
      <c r="D42" s="388"/>
      <c r="E42" s="388"/>
      <c r="F42" s="388"/>
      <c r="G42" s="388"/>
      <c r="H42" s="389"/>
      <c r="I42" s="92"/>
      <c r="J42" s="6"/>
      <c r="K42" s="6"/>
      <c r="L42" s="6"/>
      <c r="M42" s="9"/>
      <c r="N42" s="6"/>
      <c r="O42" s="6"/>
      <c r="P42" s="6"/>
      <c r="Q42" s="25"/>
      <c r="R42" s="2" t="s">
        <v>66</v>
      </c>
      <c r="S42" s="2" t="s">
        <v>67</v>
      </c>
      <c r="T42" s="14" t="s">
        <v>68</v>
      </c>
      <c r="U42" s="17" t="s">
        <v>66</v>
      </c>
      <c r="V42" s="2" t="s">
        <v>67</v>
      </c>
      <c r="W42" s="2" t="s">
        <v>68</v>
      </c>
      <c r="Y42" s="2" t="s">
        <v>86</v>
      </c>
      <c r="Z42" s="14" t="s">
        <v>182</v>
      </c>
      <c r="AA42" s="17" t="s">
        <v>86</v>
      </c>
      <c r="AB42" s="2" t="s">
        <v>182</v>
      </c>
    </row>
    <row r="43" spans="1:28" ht="12.75" customHeight="1" x14ac:dyDescent="0.2">
      <c r="A43" s="101" t="s">
        <v>126</v>
      </c>
      <c r="B43" s="171" t="s">
        <v>354</v>
      </c>
      <c r="C43" s="130"/>
      <c r="D43" s="21"/>
      <c r="E43" s="131"/>
      <c r="F43" s="137"/>
      <c r="G43" s="102">
        <f t="shared" ref="G43:G52" si="22">E43+F43</f>
        <v>0</v>
      </c>
      <c r="H43" s="102">
        <f t="shared" ref="H43:H52" si="23">C43-G43</f>
        <v>0</v>
      </c>
      <c r="I43" s="92" t="str">
        <f t="shared" ref="I43:I52" si="24">IF(AND($C43="",$E43="",$F43=""),"",IF(AND(OR($C43&lt;&gt;"",$G43&lt;&gt;""),OR(J43="",K43="")),"Select values! -&gt;",""))</f>
        <v/>
      </c>
      <c r="J43" s="134"/>
      <c r="K43" s="134"/>
      <c r="L43" s="3" t="str">
        <f>IF(J43=K43,"-", "Allocation change")</f>
        <v>-</v>
      </c>
      <c r="M43" s="92" t="str">
        <f>IF(AND($C43="",$E43="",$F43=""),"",IF(AND(OR($C43&lt;&gt;"",$G43&lt;&gt;""),OR(N43="",O43="")),"Select values! -&gt;",""))</f>
        <v/>
      </c>
      <c r="N43" s="134" t="s">
        <v>86</v>
      </c>
      <c r="O43" s="134" t="s">
        <v>86</v>
      </c>
      <c r="P43" s="3" t="str">
        <f>IF(N43=O43,"-","Origin change")</f>
        <v>-</v>
      </c>
      <c r="Q43" s="43"/>
      <c r="R43" s="3" t="str">
        <f>IF(J43="Internal",C43,"-")</f>
        <v>-</v>
      </c>
      <c r="S43" s="3" t="str">
        <f>IF(J43="Related",C43,"-")</f>
        <v>-</v>
      </c>
      <c r="T43" s="15" t="str">
        <f>IF(J43="External",C43,"-")</f>
        <v>-</v>
      </c>
      <c r="U43" s="18" t="str">
        <f>IF(K43="Internal",G43,"-")</f>
        <v>-</v>
      </c>
      <c r="V43" s="3" t="str">
        <f>IF(K43="Related",G43,"-")</f>
        <v>-</v>
      </c>
      <c r="W43" s="3" t="str">
        <f>IF(K43="External",G43,"-")</f>
        <v>-</v>
      </c>
      <c r="Y43" s="3" t="str">
        <f t="shared" ref="Y43:Y52" si="25">IF($N43="Canadian",IF($C43="","-",$C43),"-")</f>
        <v>-</v>
      </c>
      <c r="Z43" s="15" t="str">
        <f t="shared" ref="Z43:Z52" si="26">IF($N43="Non-Canadian",IF($C43="","-",$C43),"-")</f>
        <v>-</v>
      </c>
      <c r="AA43" s="18" t="str">
        <f t="shared" ref="AA43:AA52" si="27">IF($O43="Canadian",IF($G43=0,"-",$G43),"-")</f>
        <v>-</v>
      </c>
      <c r="AB43" s="3" t="str">
        <f t="shared" ref="AB43:AB52" si="28">IF($O43="Non-Canadian",IF($G43=0,"-",$G43),"-")</f>
        <v>-</v>
      </c>
    </row>
    <row r="44" spans="1:28" s="6" customFormat="1" ht="12.75" customHeight="1" x14ac:dyDescent="0.2">
      <c r="A44" s="255"/>
      <c r="B44" s="404" t="s">
        <v>281</v>
      </c>
      <c r="C44" s="399"/>
      <c r="D44" s="399"/>
      <c r="E44" s="399"/>
      <c r="F44" s="399"/>
      <c r="G44" s="399"/>
      <c r="H44" s="399"/>
      <c r="I44" s="399"/>
      <c r="J44" s="399"/>
      <c r="K44" s="399"/>
      <c r="L44" s="399"/>
      <c r="M44" s="399"/>
      <c r="N44" s="399"/>
      <c r="O44" s="399"/>
      <c r="P44" s="400"/>
      <c r="Q44" s="43"/>
      <c r="R44" s="143"/>
      <c r="S44" s="143"/>
      <c r="T44" s="144"/>
      <c r="U44" s="145"/>
      <c r="V44" s="143"/>
      <c r="W44" s="143"/>
      <c r="X44" s="256"/>
      <c r="Y44" s="143"/>
      <c r="Z44" s="144"/>
      <c r="AA44" s="145"/>
      <c r="AB44" s="143"/>
    </row>
    <row r="45" spans="1:28" ht="12.75" customHeight="1" x14ac:dyDescent="0.2">
      <c r="A45" s="103" t="s">
        <v>127</v>
      </c>
      <c r="B45" s="104" t="s">
        <v>209</v>
      </c>
      <c r="C45" s="135"/>
      <c r="D45" s="21"/>
      <c r="E45" s="135"/>
      <c r="F45" s="136"/>
      <c r="G45" s="105">
        <f t="shared" si="22"/>
        <v>0</v>
      </c>
      <c r="H45" s="105">
        <f t="shared" si="23"/>
        <v>0</v>
      </c>
      <c r="I45" s="92" t="str">
        <f t="shared" si="24"/>
        <v/>
      </c>
      <c r="J45" s="134"/>
      <c r="K45" s="134"/>
      <c r="L45" s="3" t="str">
        <f t="shared" ref="L45:L52" si="29">IF(J45=K45,"-", "Allocation change")</f>
        <v>-</v>
      </c>
      <c r="M45" s="92" t="str">
        <f t="shared" ref="M45:M52" si="30">IF(AND($C45="",$E45="",$F45=""),"",IF(AND(OR($C45&lt;&gt;"",$G45&lt;&gt;""),OR(N45="",O45="")),"Select values! -&gt;",""))</f>
        <v/>
      </c>
      <c r="N45" s="134" t="s">
        <v>86</v>
      </c>
      <c r="O45" s="134" t="s">
        <v>86</v>
      </c>
      <c r="P45" s="3" t="str">
        <f t="shared" ref="P45:P52" si="31">IF(N45=O45,"-","Origin change")</f>
        <v>-</v>
      </c>
      <c r="Q45" s="43"/>
      <c r="R45" s="3" t="str">
        <f t="shared" ref="R45:R52" si="32">IF(J45="Internal",C45,"-")</f>
        <v>-</v>
      </c>
      <c r="S45" s="3" t="str">
        <f t="shared" ref="S45:S52" si="33">IF(J45="Related",C45,"-")</f>
        <v>-</v>
      </c>
      <c r="T45" s="15" t="str">
        <f t="shared" ref="T45:T52" si="34">IF(J45="External",C45,"-")</f>
        <v>-</v>
      </c>
      <c r="U45" s="18" t="str">
        <f t="shared" ref="U45:U52" si="35">IF(K45="Internal",G45,"-")</f>
        <v>-</v>
      </c>
      <c r="V45" s="3" t="str">
        <f t="shared" ref="V45:V52" si="36">IF(K45="Related",G45,"-")</f>
        <v>-</v>
      </c>
      <c r="W45" s="3" t="str">
        <f t="shared" ref="W45:W52" si="37">IF(K45="External",G45,"-")</f>
        <v>-</v>
      </c>
      <c r="Y45" s="3" t="str">
        <f t="shared" si="25"/>
        <v>-</v>
      </c>
      <c r="Z45" s="15" t="str">
        <f t="shared" si="26"/>
        <v>-</v>
      </c>
      <c r="AA45" s="18" t="str">
        <f t="shared" si="27"/>
        <v>-</v>
      </c>
      <c r="AB45" s="3" t="str">
        <f t="shared" si="28"/>
        <v>-</v>
      </c>
    </row>
    <row r="46" spans="1:28" ht="12.75" customHeight="1" x14ac:dyDescent="0.2">
      <c r="A46" s="26" t="s">
        <v>128</v>
      </c>
      <c r="B46" s="172" t="s">
        <v>210</v>
      </c>
      <c r="C46" s="132"/>
      <c r="D46" s="21"/>
      <c r="E46" s="132"/>
      <c r="F46" s="133"/>
      <c r="G46" s="28">
        <f t="shared" si="22"/>
        <v>0</v>
      </c>
      <c r="H46" s="28">
        <f t="shared" si="23"/>
        <v>0</v>
      </c>
      <c r="I46" s="92" t="str">
        <f t="shared" si="24"/>
        <v/>
      </c>
      <c r="J46" s="134"/>
      <c r="K46" s="134"/>
      <c r="L46" s="3" t="str">
        <f t="shared" si="29"/>
        <v>-</v>
      </c>
      <c r="M46" s="92" t="str">
        <f t="shared" si="30"/>
        <v/>
      </c>
      <c r="N46" s="134" t="s">
        <v>86</v>
      </c>
      <c r="O46" s="134" t="s">
        <v>86</v>
      </c>
      <c r="P46" s="3" t="str">
        <f t="shared" si="31"/>
        <v>-</v>
      </c>
      <c r="Q46" s="43"/>
      <c r="R46" s="3" t="str">
        <f t="shared" si="32"/>
        <v>-</v>
      </c>
      <c r="S46" s="3" t="str">
        <f t="shared" si="33"/>
        <v>-</v>
      </c>
      <c r="T46" s="15" t="str">
        <f t="shared" si="34"/>
        <v>-</v>
      </c>
      <c r="U46" s="18" t="str">
        <f t="shared" si="35"/>
        <v>-</v>
      </c>
      <c r="V46" s="3" t="str">
        <f t="shared" si="36"/>
        <v>-</v>
      </c>
      <c r="W46" s="3" t="str">
        <f t="shared" si="37"/>
        <v>-</v>
      </c>
      <c r="Y46" s="3" t="str">
        <f t="shared" si="25"/>
        <v>-</v>
      </c>
      <c r="Z46" s="15" t="str">
        <f t="shared" si="26"/>
        <v>-</v>
      </c>
      <c r="AA46" s="18" t="str">
        <f t="shared" si="27"/>
        <v>-</v>
      </c>
      <c r="AB46" s="3" t="str">
        <f t="shared" si="28"/>
        <v>-</v>
      </c>
    </row>
    <row r="47" spans="1:28" ht="12.75" customHeight="1" x14ac:dyDescent="0.2">
      <c r="A47" s="26" t="s">
        <v>129</v>
      </c>
      <c r="B47" s="172" t="s">
        <v>211</v>
      </c>
      <c r="C47" s="132"/>
      <c r="D47" s="21"/>
      <c r="E47" s="132"/>
      <c r="F47" s="133"/>
      <c r="G47" s="28">
        <f t="shared" si="22"/>
        <v>0</v>
      </c>
      <c r="H47" s="28">
        <f t="shared" si="23"/>
        <v>0</v>
      </c>
      <c r="I47" s="92" t="str">
        <f t="shared" si="24"/>
        <v/>
      </c>
      <c r="J47" s="134"/>
      <c r="K47" s="134"/>
      <c r="L47" s="3" t="str">
        <f t="shared" si="29"/>
        <v>-</v>
      </c>
      <c r="M47" s="92" t="str">
        <f t="shared" si="30"/>
        <v/>
      </c>
      <c r="N47" s="134" t="s">
        <v>86</v>
      </c>
      <c r="O47" s="134" t="s">
        <v>86</v>
      </c>
      <c r="P47" s="3" t="str">
        <f t="shared" si="31"/>
        <v>-</v>
      </c>
      <c r="Q47" s="43"/>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6" t="s">
        <v>130</v>
      </c>
      <c r="B48" s="46" t="s">
        <v>212</v>
      </c>
      <c r="C48" s="132"/>
      <c r="D48" s="21"/>
      <c r="E48" s="132"/>
      <c r="F48" s="133"/>
      <c r="G48" s="28">
        <f t="shared" si="22"/>
        <v>0</v>
      </c>
      <c r="H48" s="28">
        <f t="shared" si="23"/>
        <v>0</v>
      </c>
      <c r="I48" s="92" t="str">
        <f t="shared" si="24"/>
        <v/>
      </c>
      <c r="J48" s="134"/>
      <c r="K48" s="134"/>
      <c r="L48" s="3" t="str">
        <f t="shared" si="29"/>
        <v>-</v>
      </c>
      <c r="M48" s="92" t="str">
        <f t="shared" si="30"/>
        <v/>
      </c>
      <c r="N48" s="134" t="s">
        <v>86</v>
      </c>
      <c r="O48" s="134" t="s">
        <v>86</v>
      </c>
      <c r="P48" s="3" t="str">
        <f t="shared" si="31"/>
        <v>-</v>
      </c>
      <c r="Q48" s="43"/>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6" t="s">
        <v>84</v>
      </c>
      <c r="B49" s="173" t="s">
        <v>213</v>
      </c>
      <c r="C49" s="132"/>
      <c r="D49" s="21"/>
      <c r="E49" s="132"/>
      <c r="F49" s="133"/>
      <c r="G49" s="28">
        <f>E49+F49</f>
        <v>0</v>
      </c>
      <c r="H49" s="28">
        <f t="shared" si="23"/>
        <v>0</v>
      </c>
      <c r="I49" s="92" t="str">
        <f t="shared" si="24"/>
        <v/>
      </c>
      <c r="J49" s="134"/>
      <c r="K49" s="134"/>
      <c r="L49" s="3" t="str">
        <f t="shared" si="29"/>
        <v>-</v>
      </c>
      <c r="M49" s="92" t="str">
        <f t="shared" si="30"/>
        <v/>
      </c>
      <c r="N49" s="134" t="s">
        <v>86</v>
      </c>
      <c r="O49" s="134" t="s">
        <v>86</v>
      </c>
      <c r="P49" s="3" t="str">
        <f t="shared" si="31"/>
        <v>-</v>
      </c>
      <c r="Q49" s="43"/>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6" t="s">
        <v>214</v>
      </c>
      <c r="B50" s="173" t="s">
        <v>215</v>
      </c>
      <c r="C50" s="132"/>
      <c r="D50" s="21"/>
      <c r="E50" s="132"/>
      <c r="F50" s="133"/>
      <c r="G50" s="28">
        <f>E50+F50</f>
        <v>0</v>
      </c>
      <c r="H50" s="28">
        <f t="shared" si="23"/>
        <v>0</v>
      </c>
      <c r="I50" s="92" t="str">
        <f t="shared" si="24"/>
        <v/>
      </c>
      <c r="J50" s="134"/>
      <c r="K50" s="134"/>
      <c r="L50" s="3" t="str">
        <f t="shared" si="29"/>
        <v>-</v>
      </c>
      <c r="M50" s="92" t="str">
        <f t="shared" si="30"/>
        <v/>
      </c>
      <c r="N50" s="134" t="s">
        <v>86</v>
      </c>
      <c r="O50" s="134" t="s">
        <v>86</v>
      </c>
      <c r="P50" s="3" t="str">
        <f t="shared" si="31"/>
        <v>-</v>
      </c>
      <c r="Q50" s="43"/>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6" t="s">
        <v>131</v>
      </c>
      <c r="B51" s="46" t="s">
        <v>53</v>
      </c>
      <c r="C51" s="132"/>
      <c r="D51" s="21"/>
      <c r="E51" s="132"/>
      <c r="F51" s="133"/>
      <c r="G51" s="28">
        <f t="shared" si="22"/>
        <v>0</v>
      </c>
      <c r="H51" s="28">
        <f t="shared" si="23"/>
        <v>0</v>
      </c>
      <c r="I51" s="92" t="str">
        <f t="shared" si="24"/>
        <v/>
      </c>
      <c r="J51" s="134"/>
      <c r="K51" s="134"/>
      <c r="L51" s="3" t="str">
        <f t="shared" si="29"/>
        <v>-</v>
      </c>
      <c r="M51" s="92" t="str">
        <f t="shared" si="30"/>
        <v/>
      </c>
      <c r="N51" s="134" t="s">
        <v>86</v>
      </c>
      <c r="O51" s="134" t="s">
        <v>86</v>
      </c>
      <c r="P51" s="3" t="str">
        <f t="shared" si="31"/>
        <v>-</v>
      </c>
      <c r="Q51" s="43"/>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6"/>
      <c r="B52" s="46"/>
      <c r="C52" s="132"/>
      <c r="D52" s="21"/>
      <c r="E52" s="132"/>
      <c r="F52" s="133"/>
      <c r="G52" s="28">
        <f t="shared" si="22"/>
        <v>0</v>
      </c>
      <c r="H52" s="28">
        <f t="shared" si="23"/>
        <v>0</v>
      </c>
      <c r="I52" s="92" t="str">
        <f t="shared" si="24"/>
        <v/>
      </c>
      <c r="J52" s="134"/>
      <c r="K52" s="134"/>
      <c r="L52" s="3" t="str">
        <f t="shared" si="29"/>
        <v>-</v>
      </c>
      <c r="M52" s="92" t="str">
        <f t="shared" si="30"/>
        <v/>
      </c>
      <c r="N52" s="134" t="s">
        <v>86</v>
      </c>
      <c r="O52" s="134" t="s">
        <v>86</v>
      </c>
      <c r="P52" s="3" t="str">
        <f t="shared" si="31"/>
        <v>-</v>
      </c>
      <c r="Q52" s="43"/>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s="20" customFormat="1" ht="12.75" customHeight="1" x14ac:dyDescent="0.2">
      <c r="A53" s="24">
        <v>4</v>
      </c>
      <c r="B53" s="47" t="s">
        <v>216</v>
      </c>
      <c r="C53" s="30">
        <f>ROUND(SUM(C43:C52),0)</f>
        <v>0</v>
      </c>
      <c r="D53" s="44"/>
      <c r="E53" s="30">
        <f>ROUND(SUM(E43:E52),0)</f>
        <v>0</v>
      </c>
      <c r="F53" s="48">
        <f>ROUND(SUM(F43:F52),0)</f>
        <v>0</v>
      </c>
      <c r="G53" s="30">
        <f>ROUND(SUM(G43:G52),0)</f>
        <v>0</v>
      </c>
      <c r="H53" s="30">
        <f>SUM(H43:H52)</f>
        <v>0</v>
      </c>
      <c r="I53" s="92"/>
      <c r="J53" s="6"/>
      <c r="K53" s="6"/>
      <c r="L53" s="6"/>
      <c r="M53" s="9"/>
      <c r="N53" s="6"/>
      <c r="O53" s="6"/>
      <c r="P53" s="6"/>
      <c r="Q53" s="25"/>
      <c r="R53" s="4">
        <f>ROUND(SUM(R43:R52),0)</f>
        <v>0</v>
      </c>
      <c r="S53" s="4">
        <f t="shared" ref="S53:W53" si="38">ROUND(SUM(S43:S52),0)</f>
        <v>0</v>
      </c>
      <c r="T53" s="16">
        <f t="shared" si="38"/>
        <v>0</v>
      </c>
      <c r="U53" s="19">
        <f t="shared" si="38"/>
        <v>0</v>
      </c>
      <c r="V53" s="4">
        <f t="shared" si="38"/>
        <v>0</v>
      </c>
      <c r="W53" s="4">
        <f t="shared" si="38"/>
        <v>0</v>
      </c>
      <c r="Y53" s="4">
        <f>ROUND(SUM(Y43:Y52),0)</f>
        <v>0</v>
      </c>
      <c r="Z53" s="16">
        <f>ROUND(SUM(Z43:Z52),0)</f>
        <v>0</v>
      </c>
      <c r="AA53" s="19">
        <f>ROUND(SUM(AA43:AA52),0)</f>
        <v>0</v>
      </c>
      <c r="AB53" s="4">
        <f>ROUND(SUM(AB43:AB52),0)</f>
        <v>0</v>
      </c>
    </row>
    <row r="54" spans="1:28" ht="12.75" customHeight="1" x14ac:dyDescent="0.2">
      <c r="B54" s="1"/>
      <c r="C54" s="21"/>
      <c r="D54" s="21"/>
      <c r="E54" s="21"/>
      <c r="F54" s="31"/>
      <c r="G54" s="22"/>
      <c r="H54" s="22"/>
      <c r="I54" s="92"/>
      <c r="J54" s="6"/>
      <c r="K54" s="6"/>
      <c r="L54" s="6"/>
      <c r="M54" s="9"/>
      <c r="N54" s="6"/>
      <c r="O54" s="6"/>
      <c r="P54" s="6"/>
      <c r="Q54" s="6"/>
      <c r="R54" s="6"/>
      <c r="S54" s="6"/>
      <c r="T54" s="6"/>
      <c r="Y54" s="9"/>
      <c r="Z54" s="9"/>
      <c r="AA54" s="9"/>
      <c r="AB54" s="9"/>
    </row>
    <row r="55" spans="1:28" s="20" customFormat="1" ht="12.75" customHeight="1" x14ac:dyDescent="0.2">
      <c r="A55" s="24">
        <v>5</v>
      </c>
      <c r="B55" s="387" t="s">
        <v>10</v>
      </c>
      <c r="C55" s="388"/>
      <c r="D55" s="388"/>
      <c r="E55" s="388"/>
      <c r="F55" s="388"/>
      <c r="G55" s="388"/>
      <c r="H55" s="389"/>
      <c r="I55" s="92"/>
      <c r="J55" s="6"/>
      <c r="K55" s="6"/>
      <c r="L55" s="6"/>
      <c r="M55" s="9"/>
      <c r="N55" s="6"/>
      <c r="O55" s="6"/>
      <c r="P55" s="6"/>
      <c r="R55" s="2" t="s">
        <v>66</v>
      </c>
      <c r="S55" s="2" t="s">
        <v>67</v>
      </c>
      <c r="T55" s="14" t="s">
        <v>68</v>
      </c>
      <c r="U55" s="17" t="s">
        <v>66</v>
      </c>
      <c r="V55" s="2" t="s">
        <v>67</v>
      </c>
      <c r="W55" s="2" t="s">
        <v>68</v>
      </c>
      <c r="Y55" s="2" t="s">
        <v>86</v>
      </c>
      <c r="Z55" s="14" t="s">
        <v>182</v>
      </c>
      <c r="AA55" s="17" t="s">
        <v>86</v>
      </c>
      <c r="AB55" s="2" t="s">
        <v>182</v>
      </c>
    </row>
    <row r="56" spans="1:28" ht="12.75" customHeight="1" x14ac:dyDescent="0.2">
      <c r="A56" s="26" t="s">
        <v>132</v>
      </c>
      <c r="B56" s="173" t="s">
        <v>410</v>
      </c>
      <c r="C56" s="132"/>
      <c r="D56" s="21"/>
      <c r="E56" s="138"/>
      <c r="F56" s="133"/>
      <c r="G56" s="28">
        <f t="shared" ref="G56:G64" si="39">E56+F56</f>
        <v>0</v>
      </c>
      <c r="H56" s="28">
        <f t="shared" ref="H56:H65" si="40">C56-G56</f>
        <v>0</v>
      </c>
      <c r="I56" s="92" t="str">
        <f t="shared" ref="I56:I65" si="41">IF(AND($C56="",$E56="",$F56=""),"",IF(AND(OR($C56&lt;&gt;"",$G56&lt;&gt;""),OR(J56="",K56="")),"Select values! -&gt;",""))</f>
        <v/>
      </c>
      <c r="J56" s="134"/>
      <c r="K56" s="134"/>
      <c r="L56" s="3" t="str">
        <f t="shared" ref="L56:L65" si="42">IF(J56=K56,"-", "Allocation change")</f>
        <v>-</v>
      </c>
      <c r="M56" s="92" t="str">
        <f t="shared" ref="M56:M65" si="43">IF(AND($C56="",$E56="",$F56=""),"",IF(AND(OR($C56&lt;&gt;"",$G56&lt;&gt;""),OR(N56="",O56="")),"Select values! -&gt;",""))</f>
        <v/>
      </c>
      <c r="N56" s="134" t="s">
        <v>86</v>
      </c>
      <c r="O56" s="134" t="s">
        <v>86</v>
      </c>
      <c r="P56" s="3" t="str">
        <f t="shared" ref="P56:P65" si="44">IF(N56=O56,"-","Origin change")</f>
        <v>-</v>
      </c>
      <c r="Q56" s="43"/>
      <c r="R56" s="3" t="str">
        <f t="shared" ref="R56:R65" si="45">IF(J56="Internal",C56,"-")</f>
        <v>-</v>
      </c>
      <c r="S56" s="3" t="str">
        <f t="shared" ref="S56:S65" si="46">IF(J56="Related",C56,"-")</f>
        <v>-</v>
      </c>
      <c r="T56" s="15" t="str">
        <f t="shared" ref="T56:T65" si="47">IF(J56="External",C56,"-")</f>
        <v>-</v>
      </c>
      <c r="U56" s="18" t="str">
        <f t="shared" ref="U56:U65" si="48">IF(K56="Internal",G56,"-")</f>
        <v>-</v>
      </c>
      <c r="V56" s="3" t="str">
        <f t="shared" ref="V56:V65" si="49">IF(K56="Related",G56,"-")</f>
        <v>-</v>
      </c>
      <c r="W56" s="3" t="str">
        <f t="shared" ref="W56:W65" si="50">IF(K56="External",G56,"-")</f>
        <v>-</v>
      </c>
      <c r="Y56" s="3" t="str">
        <f t="shared" ref="Y56:Y65" si="51">IF($N56="Canadian",IF($C56="","-",$C56),"-")</f>
        <v>-</v>
      </c>
      <c r="Z56" s="15" t="str">
        <f t="shared" ref="Z56:Z65" si="52">IF($N56="Non-Canadian",IF($C56="","-",$C56),"-")</f>
        <v>-</v>
      </c>
      <c r="AA56" s="18" t="str">
        <f t="shared" ref="AA56:AA65" si="53">IF($O56="Canadian",IF($G56=0,"-",$G56),"-")</f>
        <v>-</v>
      </c>
      <c r="AB56" s="3" t="str">
        <f t="shared" ref="AB56:AB65" si="54">IF($O56="Non-Canadian",IF($G56=0,"-",$G56),"-")</f>
        <v>-</v>
      </c>
    </row>
    <row r="57" spans="1:28" ht="12.75" customHeight="1" x14ac:dyDescent="0.2">
      <c r="A57" s="26" t="s">
        <v>133</v>
      </c>
      <c r="B57" s="46" t="s">
        <v>238</v>
      </c>
      <c r="C57" s="132"/>
      <c r="D57" s="21"/>
      <c r="E57" s="138"/>
      <c r="F57" s="133"/>
      <c r="G57" s="28">
        <f t="shared" si="39"/>
        <v>0</v>
      </c>
      <c r="H57" s="28">
        <f t="shared" si="40"/>
        <v>0</v>
      </c>
      <c r="I57" s="92" t="str">
        <f t="shared" si="41"/>
        <v/>
      </c>
      <c r="J57" s="134"/>
      <c r="K57" s="134"/>
      <c r="L57" s="3" t="str">
        <f t="shared" si="42"/>
        <v>-</v>
      </c>
      <c r="M57" s="92" t="str">
        <f t="shared" si="43"/>
        <v/>
      </c>
      <c r="N57" s="134" t="s">
        <v>86</v>
      </c>
      <c r="O57" s="134" t="s">
        <v>86</v>
      </c>
      <c r="P57" s="3" t="str">
        <f t="shared" si="44"/>
        <v>-</v>
      </c>
      <c r="Q57" s="43"/>
      <c r="R57" s="3" t="str">
        <f t="shared" si="45"/>
        <v>-</v>
      </c>
      <c r="S57" s="3" t="str">
        <f t="shared" si="46"/>
        <v>-</v>
      </c>
      <c r="T57" s="15" t="str">
        <f t="shared" si="47"/>
        <v>-</v>
      </c>
      <c r="U57" s="18" t="str">
        <f t="shared" si="48"/>
        <v>-</v>
      </c>
      <c r="V57" s="3" t="str">
        <f t="shared" si="49"/>
        <v>-</v>
      </c>
      <c r="W57" s="3" t="str">
        <f t="shared" si="50"/>
        <v>-</v>
      </c>
      <c r="Y57" s="3" t="str">
        <f t="shared" si="51"/>
        <v>-</v>
      </c>
      <c r="Z57" s="15" t="str">
        <f t="shared" si="52"/>
        <v>-</v>
      </c>
      <c r="AA57" s="18" t="str">
        <f t="shared" si="53"/>
        <v>-</v>
      </c>
      <c r="AB57" s="3" t="str">
        <f t="shared" si="54"/>
        <v>-</v>
      </c>
    </row>
    <row r="58" spans="1:28" ht="12.75" customHeight="1" x14ac:dyDescent="0.2">
      <c r="A58" s="26" t="s">
        <v>134</v>
      </c>
      <c r="B58" s="46" t="s">
        <v>218</v>
      </c>
      <c r="C58" s="132"/>
      <c r="D58" s="21"/>
      <c r="E58" s="138"/>
      <c r="F58" s="133"/>
      <c r="G58" s="28">
        <f t="shared" si="39"/>
        <v>0</v>
      </c>
      <c r="H58" s="28">
        <f t="shared" si="40"/>
        <v>0</v>
      </c>
      <c r="I58" s="92" t="str">
        <f t="shared" si="41"/>
        <v/>
      </c>
      <c r="J58" s="134"/>
      <c r="K58" s="134"/>
      <c r="L58" s="3" t="str">
        <f t="shared" si="42"/>
        <v>-</v>
      </c>
      <c r="M58" s="92" t="str">
        <f t="shared" si="43"/>
        <v/>
      </c>
      <c r="N58" s="134" t="s">
        <v>86</v>
      </c>
      <c r="O58" s="134" t="s">
        <v>86</v>
      </c>
      <c r="P58" s="3" t="str">
        <f t="shared" si="44"/>
        <v>-</v>
      </c>
      <c r="Q58" s="43"/>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6" t="s">
        <v>135</v>
      </c>
      <c r="B59" s="46" t="s">
        <v>217</v>
      </c>
      <c r="C59" s="132"/>
      <c r="D59" s="21"/>
      <c r="E59" s="138"/>
      <c r="F59" s="133"/>
      <c r="G59" s="28">
        <f t="shared" si="39"/>
        <v>0</v>
      </c>
      <c r="H59" s="28">
        <f t="shared" si="40"/>
        <v>0</v>
      </c>
      <c r="I59" s="92" t="str">
        <f t="shared" si="41"/>
        <v/>
      </c>
      <c r="J59" s="134"/>
      <c r="K59" s="134"/>
      <c r="L59" s="3" t="str">
        <f t="shared" si="42"/>
        <v>-</v>
      </c>
      <c r="M59" s="92" t="str">
        <f t="shared" si="43"/>
        <v/>
      </c>
      <c r="N59" s="134" t="s">
        <v>86</v>
      </c>
      <c r="O59" s="134" t="s">
        <v>86</v>
      </c>
      <c r="P59" s="3" t="str">
        <f t="shared" si="44"/>
        <v>-</v>
      </c>
      <c r="Q59" s="43"/>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6" t="s">
        <v>245</v>
      </c>
      <c r="B60" s="46" t="s">
        <v>219</v>
      </c>
      <c r="C60" s="132"/>
      <c r="D60" s="21"/>
      <c r="E60" s="138"/>
      <c r="F60" s="133"/>
      <c r="G60" s="28">
        <f t="shared" si="39"/>
        <v>0</v>
      </c>
      <c r="H60" s="28">
        <f t="shared" si="40"/>
        <v>0</v>
      </c>
      <c r="I60" s="92" t="str">
        <f t="shared" si="41"/>
        <v/>
      </c>
      <c r="J60" s="134"/>
      <c r="K60" s="134"/>
      <c r="L60" s="3" t="str">
        <f t="shared" si="42"/>
        <v>-</v>
      </c>
      <c r="M60" s="92" t="str">
        <f t="shared" si="43"/>
        <v/>
      </c>
      <c r="N60" s="134" t="s">
        <v>86</v>
      </c>
      <c r="O60" s="134" t="s">
        <v>86</v>
      </c>
      <c r="P60" s="3" t="str">
        <f t="shared" si="44"/>
        <v>-</v>
      </c>
      <c r="Q60" s="43"/>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6" t="s">
        <v>136</v>
      </c>
      <c r="B61" s="46" t="s">
        <v>220</v>
      </c>
      <c r="C61" s="132"/>
      <c r="D61" s="21"/>
      <c r="E61" s="138"/>
      <c r="F61" s="133"/>
      <c r="G61" s="28">
        <f t="shared" si="39"/>
        <v>0</v>
      </c>
      <c r="H61" s="28">
        <f t="shared" si="40"/>
        <v>0</v>
      </c>
      <c r="I61" s="92" t="str">
        <f t="shared" si="41"/>
        <v/>
      </c>
      <c r="J61" s="134"/>
      <c r="K61" s="134"/>
      <c r="L61" s="3" t="str">
        <f t="shared" si="42"/>
        <v>-</v>
      </c>
      <c r="M61" s="92" t="str">
        <f t="shared" si="43"/>
        <v/>
      </c>
      <c r="N61" s="134" t="s">
        <v>86</v>
      </c>
      <c r="O61" s="134" t="s">
        <v>86</v>
      </c>
      <c r="P61" s="3" t="str">
        <f t="shared" si="44"/>
        <v>-</v>
      </c>
      <c r="Q61" s="43"/>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6" t="s">
        <v>137</v>
      </c>
      <c r="B62" s="46" t="s">
        <v>221</v>
      </c>
      <c r="C62" s="132"/>
      <c r="D62" s="21"/>
      <c r="E62" s="138"/>
      <c r="F62" s="133"/>
      <c r="G62" s="28">
        <f t="shared" si="39"/>
        <v>0</v>
      </c>
      <c r="H62" s="28">
        <f t="shared" si="40"/>
        <v>0</v>
      </c>
      <c r="I62" s="92" t="str">
        <f t="shared" si="41"/>
        <v/>
      </c>
      <c r="J62" s="134"/>
      <c r="K62" s="134"/>
      <c r="L62" s="3" t="str">
        <f t="shared" si="42"/>
        <v>-</v>
      </c>
      <c r="M62" s="92" t="str">
        <f t="shared" si="43"/>
        <v/>
      </c>
      <c r="N62" s="134" t="s">
        <v>86</v>
      </c>
      <c r="O62" s="134" t="s">
        <v>86</v>
      </c>
      <c r="P62" s="3" t="str">
        <f t="shared" si="44"/>
        <v>-</v>
      </c>
      <c r="Q62" s="43"/>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6" t="s">
        <v>138</v>
      </c>
      <c r="B63" s="46" t="s">
        <v>222</v>
      </c>
      <c r="C63" s="132"/>
      <c r="D63" s="21"/>
      <c r="E63" s="138"/>
      <c r="F63" s="133"/>
      <c r="G63" s="28">
        <f t="shared" si="39"/>
        <v>0</v>
      </c>
      <c r="H63" s="28">
        <f t="shared" si="40"/>
        <v>0</v>
      </c>
      <c r="I63" s="92" t="str">
        <f t="shared" si="41"/>
        <v/>
      </c>
      <c r="J63" s="134"/>
      <c r="K63" s="134"/>
      <c r="L63" s="3" t="str">
        <f t="shared" si="42"/>
        <v>-</v>
      </c>
      <c r="M63" s="92" t="str">
        <f t="shared" si="43"/>
        <v/>
      </c>
      <c r="N63" s="134" t="s">
        <v>86</v>
      </c>
      <c r="O63" s="134" t="s">
        <v>86</v>
      </c>
      <c r="P63" s="3" t="str">
        <f t="shared" si="44"/>
        <v>-</v>
      </c>
      <c r="Q63" s="43"/>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6" t="s">
        <v>139</v>
      </c>
      <c r="B64" s="46" t="s">
        <v>223</v>
      </c>
      <c r="C64" s="132"/>
      <c r="D64" s="21"/>
      <c r="E64" s="138"/>
      <c r="F64" s="133"/>
      <c r="G64" s="28">
        <f t="shared" si="39"/>
        <v>0</v>
      </c>
      <c r="H64" s="28">
        <f t="shared" si="40"/>
        <v>0</v>
      </c>
      <c r="I64" s="92" t="str">
        <f t="shared" si="41"/>
        <v/>
      </c>
      <c r="J64" s="134"/>
      <c r="K64" s="134"/>
      <c r="L64" s="3" t="str">
        <f t="shared" si="42"/>
        <v>-</v>
      </c>
      <c r="M64" s="92" t="str">
        <f t="shared" si="43"/>
        <v/>
      </c>
      <c r="N64" s="134" t="s">
        <v>86</v>
      </c>
      <c r="O64" s="134" t="s">
        <v>86</v>
      </c>
      <c r="P64" s="3" t="str">
        <f t="shared" si="44"/>
        <v>-</v>
      </c>
      <c r="Q64" s="43"/>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6"/>
      <c r="B65" s="46"/>
      <c r="C65" s="132"/>
      <c r="D65" s="21"/>
      <c r="E65" s="138"/>
      <c r="F65" s="133"/>
      <c r="G65" s="28">
        <f>E65+F65</f>
        <v>0</v>
      </c>
      <c r="H65" s="28">
        <f t="shared" si="40"/>
        <v>0</v>
      </c>
      <c r="I65" s="92" t="str">
        <f t="shared" si="41"/>
        <v/>
      </c>
      <c r="J65" s="134"/>
      <c r="K65" s="134"/>
      <c r="L65" s="3" t="str">
        <f t="shared" si="42"/>
        <v>-</v>
      </c>
      <c r="M65" s="92" t="str">
        <f t="shared" si="43"/>
        <v/>
      </c>
      <c r="N65" s="134" t="s">
        <v>86</v>
      </c>
      <c r="O65" s="134" t="s">
        <v>86</v>
      </c>
      <c r="P65" s="3" t="str">
        <f t="shared" si="44"/>
        <v>-</v>
      </c>
      <c r="Q65" s="43"/>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s="20" customFormat="1" ht="12.75" customHeight="1" x14ac:dyDescent="0.2">
      <c r="A66" s="24">
        <v>5</v>
      </c>
      <c r="B66" s="47" t="s">
        <v>11</v>
      </c>
      <c r="C66" s="30">
        <f>ROUND(SUM(C56:C65),0)</f>
        <v>0</v>
      </c>
      <c r="D66" s="44"/>
      <c r="E66" s="30">
        <f>ROUND(SUM(E56:E65),0)</f>
        <v>0</v>
      </c>
      <c r="F66" s="48">
        <f>ROUND(SUM(F56:F65),0)</f>
        <v>0</v>
      </c>
      <c r="G66" s="30">
        <f>ROUND(SUM(G56:G65),0)</f>
        <v>0</v>
      </c>
      <c r="H66" s="30">
        <f>SUM(H56:H65)</f>
        <v>0</v>
      </c>
      <c r="I66" s="92"/>
      <c r="J66" s="6"/>
      <c r="K66" s="6"/>
      <c r="L66" s="6"/>
      <c r="M66" s="9"/>
      <c r="N66" s="6"/>
      <c r="O66" s="6"/>
      <c r="P66" s="6"/>
      <c r="R66" s="4">
        <f t="shared" ref="R66:W66" si="55">ROUND(SUM(R56:R65),0)</f>
        <v>0</v>
      </c>
      <c r="S66" s="4">
        <f t="shared" si="55"/>
        <v>0</v>
      </c>
      <c r="T66" s="16">
        <f t="shared" si="55"/>
        <v>0</v>
      </c>
      <c r="U66" s="19">
        <f t="shared" si="55"/>
        <v>0</v>
      </c>
      <c r="V66" s="4">
        <f t="shared" si="55"/>
        <v>0</v>
      </c>
      <c r="W66" s="4">
        <f t="shared" si="55"/>
        <v>0</v>
      </c>
      <c r="Y66" s="4">
        <f>ROUND(SUM(Y56:Y65),0)</f>
        <v>0</v>
      </c>
      <c r="Z66" s="16">
        <f>ROUND(SUM(Z56:Z65),0)</f>
        <v>0</v>
      </c>
      <c r="AA66" s="19">
        <f>ROUND(SUM(AA56:AA65),0)</f>
        <v>0</v>
      </c>
      <c r="AB66" s="4">
        <f>ROUND(SUM(AB56:AB65),0)</f>
        <v>0</v>
      </c>
    </row>
    <row r="67" spans="1:28" ht="12.75" customHeight="1" x14ac:dyDescent="0.2">
      <c r="B67" s="1"/>
      <c r="C67" s="21"/>
      <c r="D67" s="21"/>
      <c r="E67" s="31"/>
      <c r="F67" s="31"/>
      <c r="G67" s="22"/>
      <c r="H67" s="22"/>
      <c r="I67" s="92"/>
      <c r="J67" s="6"/>
      <c r="K67" s="6"/>
      <c r="L67" s="6"/>
      <c r="M67" s="9"/>
      <c r="N67" s="6"/>
      <c r="O67" s="6"/>
      <c r="P67" s="6"/>
    </row>
    <row r="68" spans="1:28" s="20" customFormat="1" ht="12.75" customHeight="1" x14ac:dyDescent="0.2">
      <c r="A68" s="24">
        <v>6</v>
      </c>
      <c r="B68" s="387" t="s">
        <v>12</v>
      </c>
      <c r="C68" s="388"/>
      <c r="D68" s="388"/>
      <c r="E68" s="388"/>
      <c r="F68" s="388"/>
      <c r="G68" s="388"/>
      <c r="H68" s="389"/>
      <c r="I68" s="92"/>
      <c r="J68" s="6"/>
      <c r="K68" s="6"/>
      <c r="L68" s="6"/>
      <c r="M68" s="9"/>
      <c r="N68" s="6"/>
      <c r="O68" s="6"/>
      <c r="P68" s="6"/>
      <c r="R68" s="2" t="s">
        <v>66</v>
      </c>
      <c r="S68" s="2" t="s">
        <v>67</v>
      </c>
      <c r="T68" s="14" t="s">
        <v>68</v>
      </c>
      <c r="U68" s="17" t="s">
        <v>66</v>
      </c>
      <c r="V68" s="2" t="s">
        <v>67</v>
      </c>
      <c r="W68" s="2" t="s">
        <v>68</v>
      </c>
      <c r="Y68" s="2" t="s">
        <v>86</v>
      </c>
      <c r="Z68" s="14" t="s">
        <v>182</v>
      </c>
      <c r="AA68" s="17" t="s">
        <v>86</v>
      </c>
      <c r="AB68" s="2" t="s">
        <v>182</v>
      </c>
    </row>
    <row r="69" spans="1:28" ht="12.75" customHeight="1" x14ac:dyDescent="0.2">
      <c r="A69" s="26" t="s">
        <v>140</v>
      </c>
      <c r="B69" s="173" t="s">
        <v>224</v>
      </c>
      <c r="C69" s="132"/>
      <c r="D69" s="21"/>
      <c r="E69" s="138"/>
      <c r="F69" s="133"/>
      <c r="G69" s="28">
        <f t="shared" ref="G69:G75" si="56">E69+F69</f>
        <v>0</v>
      </c>
      <c r="H69" s="28">
        <f t="shared" ref="H69:H75" si="57">C69-G69</f>
        <v>0</v>
      </c>
      <c r="I69" s="92" t="str">
        <f t="shared" ref="I69:I75" si="58">IF(AND($C69="",$E69="",$F69=""),"",IF(AND(OR($C69&lt;&gt;"",$G69&lt;&gt;""),OR(J69="",K69="")),"Select values! -&gt;",""))</f>
        <v/>
      </c>
      <c r="J69" s="134"/>
      <c r="K69" s="134"/>
      <c r="L69" s="3" t="str">
        <f t="shared" ref="L69:L75" si="59">IF(J69=K69,"-", "Allocation change")</f>
        <v>-</v>
      </c>
      <c r="M69" s="92" t="str">
        <f t="shared" ref="M69:M75" si="60">IF(AND($C69="",$E69="",$F69=""),"",IF(AND(OR($C69&lt;&gt;"",$G69&lt;&gt;""),OR(N69="",O69="")),"Select values! -&gt;",""))</f>
        <v/>
      </c>
      <c r="N69" s="134" t="s">
        <v>86</v>
      </c>
      <c r="O69" s="134" t="s">
        <v>86</v>
      </c>
      <c r="P69" s="3" t="str">
        <f t="shared" ref="P69:P75" si="61">IF(N69=O69,"-","Origin change")</f>
        <v>-</v>
      </c>
      <c r="Q69" s="43"/>
      <c r="R69" s="3" t="str">
        <f t="shared" ref="R69:R75" si="62">IF(J69="Internal",C69,"-")</f>
        <v>-</v>
      </c>
      <c r="S69" s="3" t="str">
        <f t="shared" ref="S69:S75" si="63">IF(J69="Related",C69,"-")</f>
        <v>-</v>
      </c>
      <c r="T69" s="15" t="str">
        <f t="shared" ref="T69:T75" si="64">IF(J69="External",C69,"-")</f>
        <v>-</v>
      </c>
      <c r="U69" s="18" t="str">
        <f t="shared" ref="U69:U75" si="65">IF(K69="Internal",G69,"-")</f>
        <v>-</v>
      </c>
      <c r="V69" s="3" t="str">
        <f t="shared" ref="V69:V75" si="66">IF(K69="Related",G69,"-")</f>
        <v>-</v>
      </c>
      <c r="W69" s="3" t="str">
        <f t="shared" ref="W69:W75" si="67">IF(K69="External",G69,"-")</f>
        <v>-</v>
      </c>
      <c r="Y69" s="3" t="str">
        <f t="shared" ref="Y69:Y75" si="68">IF($N69="Canadian",IF($C69="","-",$C69),"-")</f>
        <v>-</v>
      </c>
      <c r="Z69" s="15" t="str">
        <f t="shared" ref="Z69:Z75" si="69">IF($N69="Non-Canadian",IF($C69="","-",$C69),"-")</f>
        <v>-</v>
      </c>
      <c r="AA69" s="18" t="str">
        <f t="shared" ref="AA69:AA75" si="70">IF($O69="Canadian",IF($G69=0,"-",$G69),"-")</f>
        <v>-</v>
      </c>
      <c r="AB69" s="3" t="str">
        <f t="shared" ref="AB69:AB75" si="71">IF($O69="Non-Canadian",IF($G69=0,"-",$G69),"-")</f>
        <v>-</v>
      </c>
    </row>
    <row r="70" spans="1:28" ht="12.75" customHeight="1" x14ac:dyDescent="0.2">
      <c r="A70" s="26" t="s">
        <v>141</v>
      </c>
      <c r="B70" s="46" t="s">
        <v>13</v>
      </c>
      <c r="C70" s="132"/>
      <c r="D70" s="21"/>
      <c r="E70" s="138"/>
      <c r="F70" s="133"/>
      <c r="G70" s="28">
        <f t="shared" si="56"/>
        <v>0</v>
      </c>
      <c r="H70" s="28">
        <f t="shared" si="57"/>
        <v>0</v>
      </c>
      <c r="I70" s="92" t="str">
        <f t="shared" si="58"/>
        <v/>
      </c>
      <c r="J70" s="134"/>
      <c r="K70" s="134"/>
      <c r="L70" s="3" t="str">
        <f t="shared" si="59"/>
        <v>-</v>
      </c>
      <c r="M70" s="92" t="str">
        <f t="shared" si="60"/>
        <v/>
      </c>
      <c r="N70" s="134" t="s">
        <v>86</v>
      </c>
      <c r="O70" s="134" t="s">
        <v>86</v>
      </c>
      <c r="P70" s="3" t="str">
        <f t="shared" si="61"/>
        <v>-</v>
      </c>
      <c r="Q70" s="43"/>
      <c r="R70" s="3" t="str">
        <f t="shared" si="62"/>
        <v>-</v>
      </c>
      <c r="S70" s="3" t="str">
        <f t="shared" si="63"/>
        <v>-</v>
      </c>
      <c r="T70" s="15" t="str">
        <f t="shared" si="64"/>
        <v>-</v>
      </c>
      <c r="U70" s="18" t="str">
        <f t="shared" si="65"/>
        <v>-</v>
      </c>
      <c r="V70" s="3" t="str">
        <f t="shared" si="66"/>
        <v>-</v>
      </c>
      <c r="W70" s="3" t="str">
        <f t="shared" si="67"/>
        <v>-</v>
      </c>
      <c r="Y70" s="3" t="str">
        <f t="shared" si="68"/>
        <v>-</v>
      </c>
      <c r="Z70" s="15" t="str">
        <f t="shared" si="69"/>
        <v>-</v>
      </c>
      <c r="AA70" s="18" t="str">
        <f t="shared" si="70"/>
        <v>-</v>
      </c>
      <c r="AB70" s="3" t="str">
        <f t="shared" si="71"/>
        <v>-</v>
      </c>
    </row>
    <row r="71" spans="1:28" ht="12.75" customHeight="1" x14ac:dyDescent="0.2">
      <c r="A71" s="26" t="s">
        <v>142</v>
      </c>
      <c r="B71" s="46" t="s">
        <v>52</v>
      </c>
      <c r="C71" s="132"/>
      <c r="D71" s="21"/>
      <c r="E71" s="138"/>
      <c r="F71" s="133"/>
      <c r="G71" s="28">
        <f t="shared" si="56"/>
        <v>0</v>
      </c>
      <c r="H71" s="28">
        <f t="shared" si="57"/>
        <v>0</v>
      </c>
      <c r="I71" s="92" t="str">
        <f t="shared" si="58"/>
        <v/>
      </c>
      <c r="J71" s="134"/>
      <c r="K71" s="134"/>
      <c r="L71" s="3" t="str">
        <f t="shared" si="59"/>
        <v>-</v>
      </c>
      <c r="M71" s="92" t="str">
        <f t="shared" si="60"/>
        <v/>
      </c>
      <c r="N71" s="134" t="s">
        <v>86</v>
      </c>
      <c r="O71" s="134" t="s">
        <v>86</v>
      </c>
      <c r="P71" s="3" t="str">
        <f t="shared" si="61"/>
        <v>-</v>
      </c>
      <c r="Q71" s="43"/>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6" t="s">
        <v>143</v>
      </c>
      <c r="B72" s="46" t="s">
        <v>49</v>
      </c>
      <c r="C72" s="132"/>
      <c r="D72" s="21"/>
      <c r="E72" s="138"/>
      <c r="F72" s="133"/>
      <c r="G72" s="28">
        <f t="shared" si="56"/>
        <v>0</v>
      </c>
      <c r="H72" s="28">
        <f t="shared" si="57"/>
        <v>0</v>
      </c>
      <c r="I72" s="92" t="str">
        <f t="shared" si="58"/>
        <v/>
      </c>
      <c r="J72" s="134"/>
      <c r="K72" s="134"/>
      <c r="L72" s="3" t="str">
        <f t="shared" si="59"/>
        <v>-</v>
      </c>
      <c r="M72" s="92" t="str">
        <f t="shared" si="60"/>
        <v/>
      </c>
      <c r="N72" s="134" t="s">
        <v>86</v>
      </c>
      <c r="O72" s="134" t="s">
        <v>86</v>
      </c>
      <c r="P72" s="3" t="str">
        <f t="shared" si="61"/>
        <v>-</v>
      </c>
      <c r="Q72" s="43"/>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6" t="s">
        <v>225</v>
      </c>
      <c r="B73" s="46" t="s">
        <v>50</v>
      </c>
      <c r="C73" s="132"/>
      <c r="D73" s="21"/>
      <c r="E73" s="138"/>
      <c r="F73" s="133"/>
      <c r="G73" s="28">
        <f>E73+F73</f>
        <v>0</v>
      </c>
      <c r="H73" s="28">
        <f t="shared" si="57"/>
        <v>0</v>
      </c>
      <c r="I73" s="92" t="str">
        <f t="shared" si="58"/>
        <v/>
      </c>
      <c r="J73" s="134"/>
      <c r="K73" s="134"/>
      <c r="L73" s="3" t="str">
        <f t="shared" si="59"/>
        <v>-</v>
      </c>
      <c r="M73" s="92" t="str">
        <f t="shared" si="60"/>
        <v/>
      </c>
      <c r="N73" s="134" t="s">
        <v>86</v>
      </c>
      <c r="O73" s="134" t="s">
        <v>86</v>
      </c>
      <c r="P73" s="3" t="str">
        <f t="shared" si="61"/>
        <v>-</v>
      </c>
      <c r="Q73" s="43"/>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6" t="s">
        <v>144</v>
      </c>
      <c r="B74" s="46" t="s">
        <v>54</v>
      </c>
      <c r="C74" s="132"/>
      <c r="D74" s="21"/>
      <c r="E74" s="138"/>
      <c r="F74" s="133"/>
      <c r="G74" s="28">
        <f t="shared" si="56"/>
        <v>0</v>
      </c>
      <c r="H74" s="28">
        <f t="shared" si="57"/>
        <v>0</v>
      </c>
      <c r="I74" s="92" t="str">
        <f t="shared" si="58"/>
        <v/>
      </c>
      <c r="J74" s="134"/>
      <c r="K74" s="134"/>
      <c r="L74" s="3" t="str">
        <f t="shared" si="59"/>
        <v>-</v>
      </c>
      <c r="M74" s="92" t="str">
        <f t="shared" si="60"/>
        <v/>
      </c>
      <c r="N74" s="134" t="s">
        <v>86</v>
      </c>
      <c r="O74" s="134" t="s">
        <v>86</v>
      </c>
      <c r="P74" s="3" t="str">
        <f t="shared" si="61"/>
        <v>-</v>
      </c>
      <c r="Q74" s="43"/>
      <c r="R74" s="3" t="str">
        <f t="shared" si="62"/>
        <v>-</v>
      </c>
      <c r="S74" s="3" t="str">
        <f t="shared" si="63"/>
        <v>-</v>
      </c>
      <c r="T74" s="15" t="str">
        <f t="shared" si="64"/>
        <v>-</v>
      </c>
      <c r="U74" s="18" t="str">
        <f t="shared" si="65"/>
        <v>-</v>
      </c>
      <c r="V74" s="3" t="str">
        <f t="shared" si="66"/>
        <v>-</v>
      </c>
      <c r="W74" s="3" t="str">
        <f t="shared" si="67"/>
        <v>-</v>
      </c>
      <c r="Y74" s="3" t="str">
        <f t="shared" si="68"/>
        <v>-</v>
      </c>
      <c r="Z74" s="15" t="str">
        <f t="shared" si="69"/>
        <v>-</v>
      </c>
      <c r="AA74" s="18" t="str">
        <f t="shared" si="70"/>
        <v>-</v>
      </c>
      <c r="AB74" s="3" t="str">
        <f t="shared" si="71"/>
        <v>-</v>
      </c>
    </row>
    <row r="75" spans="1:28" ht="12.75" customHeight="1" x14ac:dyDescent="0.2">
      <c r="A75" s="26"/>
      <c r="B75" s="46"/>
      <c r="C75" s="132"/>
      <c r="D75" s="21"/>
      <c r="E75" s="138"/>
      <c r="F75" s="133"/>
      <c r="G75" s="28">
        <f t="shared" si="56"/>
        <v>0</v>
      </c>
      <c r="H75" s="28">
        <f t="shared" si="57"/>
        <v>0</v>
      </c>
      <c r="I75" s="92" t="str">
        <f t="shared" si="58"/>
        <v/>
      </c>
      <c r="J75" s="134"/>
      <c r="K75" s="134"/>
      <c r="L75" s="3" t="str">
        <f t="shared" si="59"/>
        <v>-</v>
      </c>
      <c r="M75" s="92" t="str">
        <f t="shared" si="60"/>
        <v/>
      </c>
      <c r="N75" s="134" t="s">
        <v>86</v>
      </c>
      <c r="O75" s="134" t="s">
        <v>86</v>
      </c>
      <c r="P75" s="3" t="str">
        <f t="shared" si="61"/>
        <v>-</v>
      </c>
      <c r="Q75" s="43"/>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s="20" customFormat="1" ht="12.75" customHeight="1" x14ac:dyDescent="0.2">
      <c r="A76" s="24">
        <v>6</v>
      </c>
      <c r="B76" s="47" t="s">
        <v>14</v>
      </c>
      <c r="C76" s="30">
        <f>ROUND(SUM(C69:C75),0)</f>
        <v>0</v>
      </c>
      <c r="D76" s="44"/>
      <c r="E76" s="30">
        <f>ROUND(SUM(E69:E75),0)</f>
        <v>0</v>
      </c>
      <c r="F76" s="48">
        <f>ROUND(SUM(F69:F75),0)</f>
        <v>0</v>
      </c>
      <c r="G76" s="30">
        <f>ROUND(SUM(G69:G75),0)</f>
        <v>0</v>
      </c>
      <c r="H76" s="30">
        <f>SUM(H69:H75)</f>
        <v>0</v>
      </c>
      <c r="I76" s="92"/>
      <c r="J76" s="6"/>
      <c r="K76" s="6"/>
      <c r="L76" s="6"/>
      <c r="M76" s="9"/>
      <c r="N76" s="6"/>
      <c r="O76" s="6"/>
      <c r="P76" s="6"/>
      <c r="R76" s="4">
        <f>ROUND(SUM(R69:R75),0)</f>
        <v>0</v>
      </c>
      <c r="S76" s="4">
        <f t="shared" ref="S76:W76" si="72">ROUND(SUM(S69:S75),0)</f>
        <v>0</v>
      </c>
      <c r="T76" s="16">
        <f t="shared" si="72"/>
        <v>0</v>
      </c>
      <c r="U76" s="19">
        <f t="shared" si="72"/>
        <v>0</v>
      </c>
      <c r="V76" s="4">
        <f t="shared" si="72"/>
        <v>0</v>
      </c>
      <c r="W76" s="4">
        <f t="shared" si="72"/>
        <v>0</v>
      </c>
      <c r="Y76" s="4">
        <f>ROUND(SUM(Y69:Y75),0)</f>
        <v>0</v>
      </c>
      <c r="Z76" s="16">
        <f>ROUND(SUM(Z69:Z75),0)</f>
        <v>0</v>
      </c>
      <c r="AA76" s="19">
        <f>ROUND(SUM(AA69:AA75),0)</f>
        <v>0</v>
      </c>
      <c r="AB76" s="4">
        <f>ROUND(SUM(AB69:AB75),0)</f>
        <v>0</v>
      </c>
    </row>
    <row r="77" spans="1:28" ht="12.75" customHeight="1" x14ac:dyDescent="0.2">
      <c r="B77" s="1"/>
      <c r="I77" s="92"/>
      <c r="J77" s="6"/>
      <c r="K77" s="6"/>
      <c r="L77" s="6"/>
      <c r="M77" s="9"/>
      <c r="N77" s="6"/>
      <c r="O77" s="6"/>
      <c r="P77" s="6"/>
    </row>
    <row r="78" spans="1:28" s="20" customFormat="1" ht="12.75" customHeight="1" x14ac:dyDescent="0.2">
      <c r="A78" s="24">
        <v>7</v>
      </c>
      <c r="B78" s="387" t="s">
        <v>280</v>
      </c>
      <c r="C78" s="388"/>
      <c r="D78" s="388"/>
      <c r="E78" s="388"/>
      <c r="F78" s="388"/>
      <c r="G78" s="388"/>
      <c r="H78" s="389"/>
      <c r="I78" s="92"/>
      <c r="J78" s="6"/>
      <c r="K78" s="6"/>
      <c r="L78" s="6"/>
      <c r="M78" s="9"/>
      <c r="N78" s="6"/>
      <c r="O78" s="6"/>
      <c r="P78" s="6"/>
      <c r="R78" s="2" t="s">
        <v>66</v>
      </c>
      <c r="S78" s="2" t="s">
        <v>67</v>
      </c>
      <c r="T78" s="14" t="s">
        <v>68</v>
      </c>
      <c r="U78" s="17" t="s">
        <v>66</v>
      </c>
      <c r="V78" s="2" t="s">
        <v>67</v>
      </c>
      <c r="W78" s="2" t="s">
        <v>68</v>
      </c>
      <c r="Y78" s="2" t="s">
        <v>86</v>
      </c>
      <c r="Z78" s="14" t="s">
        <v>182</v>
      </c>
      <c r="AA78" s="17" t="s">
        <v>86</v>
      </c>
      <c r="AB78" s="2" t="s">
        <v>182</v>
      </c>
    </row>
    <row r="79" spans="1:28" ht="12.75" customHeight="1" x14ac:dyDescent="0.2">
      <c r="A79" s="26" t="s">
        <v>145</v>
      </c>
      <c r="B79" s="169" t="s">
        <v>15</v>
      </c>
      <c r="C79" s="132"/>
      <c r="D79" s="21"/>
      <c r="E79" s="138"/>
      <c r="F79" s="133"/>
      <c r="G79" s="28">
        <f t="shared" ref="G79:G87" si="73">E79+F79</f>
        <v>0</v>
      </c>
      <c r="H79" s="28">
        <f t="shared" ref="H79:H87" si="74">C79-G79</f>
        <v>0</v>
      </c>
      <c r="I79" s="92" t="str">
        <f t="shared" ref="I79:I87" si="75">IF(AND($C79="",$E79="",$F79=""),"",IF(AND(OR($C79&lt;&gt;"",$G79&lt;&gt;""),OR(J79="",K79="")),"Select values! -&gt;",""))</f>
        <v/>
      </c>
      <c r="J79" s="134"/>
      <c r="K79" s="134"/>
      <c r="L79" s="3" t="str">
        <f t="shared" ref="L79:L87" si="76">IF(J79=K79,"-", "Allocation change")</f>
        <v>-</v>
      </c>
      <c r="M79" s="92" t="str">
        <f t="shared" ref="M79:M87" si="77">IF(AND($C79="",$E79="",$F79=""),"",IF(AND(OR($C79&lt;&gt;"",$G79&lt;&gt;""),OR(N79="",O79="")),"Select values! -&gt;",""))</f>
        <v/>
      </c>
      <c r="N79" s="134" t="s">
        <v>86</v>
      </c>
      <c r="O79" s="134" t="s">
        <v>86</v>
      </c>
      <c r="P79" s="3" t="str">
        <f t="shared" ref="P79:P87" si="78">IF(N79=O79,"-","Origin change")</f>
        <v>-</v>
      </c>
      <c r="Q79" s="43"/>
      <c r="R79" s="3" t="str">
        <f t="shared" ref="R79:R87" si="79">IF(J79="Internal",C79,"-")</f>
        <v>-</v>
      </c>
      <c r="S79" s="3" t="str">
        <f t="shared" ref="S79:S87" si="80">IF(J79="Related",C79,"-")</f>
        <v>-</v>
      </c>
      <c r="T79" s="15" t="str">
        <f t="shared" ref="T79:T87" si="81">IF(J79="External",C79,"-")</f>
        <v>-</v>
      </c>
      <c r="U79" s="18" t="str">
        <f t="shared" ref="U79:U87" si="82">IF(K79="Internal",G79,"-")</f>
        <v>-</v>
      </c>
      <c r="V79" s="3" t="str">
        <f t="shared" ref="V79:V87" si="83">IF(K79="Related",G79,"-")</f>
        <v>-</v>
      </c>
      <c r="W79" s="3" t="str">
        <f t="shared" ref="W79:W87" si="84">IF(K79="External",G79,"-")</f>
        <v>-</v>
      </c>
      <c r="Y79" s="3" t="str">
        <f t="shared" ref="Y79:Y87" si="85">IF($N79="Canadian",IF($C79="","-",$C79),"-")</f>
        <v>-</v>
      </c>
      <c r="Z79" s="15" t="str">
        <f t="shared" ref="Z79:Z87" si="86">IF($N79="Non-Canadian",IF($C79="","-",$C79),"-")</f>
        <v>-</v>
      </c>
      <c r="AA79" s="18" t="str">
        <f t="shared" ref="AA79:AA87" si="87">IF($O79="Canadian",IF($G79=0,"-",$G79),"-")</f>
        <v>-</v>
      </c>
      <c r="AB79" s="3" t="str">
        <f t="shared" ref="AB79:AB87" si="88">IF($O79="Non-Canadian",IF($G79=0,"-",$G79),"-")</f>
        <v>-</v>
      </c>
    </row>
    <row r="80" spans="1:28" ht="12.75" customHeight="1" x14ac:dyDescent="0.2">
      <c r="A80" s="26" t="s">
        <v>146</v>
      </c>
      <c r="B80" s="46" t="s">
        <v>16</v>
      </c>
      <c r="C80" s="132"/>
      <c r="D80" s="21"/>
      <c r="E80" s="138"/>
      <c r="F80" s="133"/>
      <c r="G80" s="28">
        <f t="shared" si="73"/>
        <v>0</v>
      </c>
      <c r="H80" s="28">
        <f t="shared" si="74"/>
        <v>0</v>
      </c>
      <c r="I80" s="92" t="str">
        <f t="shared" si="75"/>
        <v/>
      </c>
      <c r="J80" s="134"/>
      <c r="K80" s="134"/>
      <c r="L80" s="3" t="str">
        <f t="shared" si="76"/>
        <v>-</v>
      </c>
      <c r="M80" s="92" t="str">
        <f t="shared" si="77"/>
        <v/>
      </c>
      <c r="N80" s="134" t="s">
        <v>86</v>
      </c>
      <c r="O80" s="134" t="s">
        <v>86</v>
      </c>
      <c r="P80" s="3" t="str">
        <f t="shared" si="78"/>
        <v>-</v>
      </c>
      <c r="Q80" s="43"/>
      <c r="R80" s="3" t="str">
        <f t="shared" si="79"/>
        <v>-</v>
      </c>
      <c r="S80" s="3" t="str">
        <f t="shared" si="80"/>
        <v>-</v>
      </c>
      <c r="T80" s="15" t="str">
        <f t="shared" si="81"/>
        <v>-</v>
      </c>
      <c r="U80" s="18" t="str">
        <f t="shared" si="82"/>
        <v>-</v>
      </c>
      <c r="V80" s="3" t="str">
        <f t="shared" si="83"/>
        <v>-</v>
      </c>
      <c r="W80" s="3" t="str">
        <f t="shared" si="84"/>
        <v>-</v>
      </c>
      <c r="Y80" s="3" t="str">
        <f t="shared" si="85"/>
        <v>-</v>
      </c>
      <c r="Z80" s="15" t="str">
        <f t="shared" si="86"/>
        <v>-</v>
      </c>
      <c r="AA80" s="18" t="str">
        <f t="shared" si="87"/>
        <v>-</v>
      </c>
      <c r="AB80" s="3" t="str">
        <f t="shared" si="88"/>
        <v>-</v>
      </c>
    </row>
    <row r="81" spans="1:28" ht="12.75" customHeight="1" x14ac:dyDescent="0.2">
      <c r="A81" s="26" t="s">
        <v>147</v>
      </c>
      <c r="B81" s="46" t="s">
        <v>17</v>
      </c>
      <c r="C81" s="132"/>
      <c r="D81" s="21"/>
      <c r="E81" s="138"/>
      <c r="F81" s="133"/>
      <c r="G81" s="28">
        <f t="shared" si="73"/>
        <v>0</v>
      </c>
      <c r="H81" s="28">
        <f t="shared" si="74"/>
        <v>0</v>
      </c>
      <c r="I81" s="92" t="str">
        <f t="shared" si="75"/>
        <v/>
      </c>
      <c r="J81" s="134"/>
      <c r="K81" s="134"/>
      <c r="L81" s="3" t="str">
        <f t="shared" si="76"/>
        <v>-</v>
      </c>
      <c r="M81" s="92" t="str">
        <f t="shared" si="77"/>
        <v/>
      </c>
      <c r="N81" s="134" t="s">
        <v>86</v>
      </c>
      <c r="O81" s="134" t="s">
        <v>86</v>
      </c>
      <c r="P81" s="3" t="str">
        <f t="shared" si="78"/>
        <v>-</v>
      </c>
      <c r="Q81" s="43"/>
      <c r="R81" s="3" t="str">
        <f t="shared" si="79"/>
        <v>-</v>
      </c>
      <c r="S81" s="3" t="str">
        <f t="shared" si="80"/>
        <v>-</v>
      </c>
      <c r="T81" s="15" t="str">
        <f t="shared" si="81"/>
        <v>-</v>
      </c>
      <c r="U81" s="18" t="str">
        <f t="shared" si="82"/>
        <v>-</v>
      </c>
      <c r="V81" s="3" t="str">
        <f t="shared" si="83"/>
        <v>-</v>
      </c>
      <c r="W81" s="3" t="str">
        <f t="shared" si="84"/>
        <v>-</v>
      </c>
      <c r="Y81" s="3" t="str">
        <f t="shared" si="85"/>
        <v>-</v>
      </c>
      <c r="Z81" s="15" t="str">
        <f t="shared" si="86"/>
        <v>-</v>
      </c>
      <c r="AA81" s="18" t="str">
        <f t="shared" si="87"/>
        <v>-</v>
      </c>
      <c r="AB81" s="3" t="str">
        <f t="shared" si="88"/>
        <v>-</v>
      </c>
    </row>
    <row r="82" spans="1:28" ht="12.75" customHeight="1" x14ac:dyDescent="0.2">
      <c r="A82" s="26" t="s">
        <v>148</v>
      </c>
      <c r="B82" s="46" t="s">
        <v>189</v>
      </c>
      <c r="C82" s="132"/>
      <c r="D82" s="21"/>
      <c r="E82" s="138"/>
      <c r="F82" s="133"/>
      <c r="G82" s="28">
        <f t="shared" si="73"/>
        <v>0</v>
      </c>
      <c r="H82" s="28">
        <f t="shared" si="74"/>
        <v>0</v>
      </c>
      <c r="I82" s="92" t="str">
        <f t="shared" si="75"/>
        <v/>
      </c>
      <c r="J82" s="134"/>
      <c r="K82" s="134"/>
      <c r="L82" s="3" t="str">
        <f t="shared" si="76"/>
        <v>-</v>
      </c>
      <c r="M82" s="92" t="str">
        <f t="shared" si="77"/>
        <v/>
      </c>
      <c r="N82" s="134" t="s">
        <v>86</v>
      </c>
      <c r="O82" s="134" t="s">
        <v>86</v>
      </c>
      <c r="P82" s="3" t="str">
        <f t="shared" si="78"/>
        <v>-</v>
      </c>
      <c r="Q82" s="43"/>
      <c r="R82" s="3" t="str">
        <f t="shared" si="79"/>
        <v>-</v>
      </c>
      <c r="S82" s="3" t="str">
        <f t="shared" si="80"/>
        <v>-</v>
      </c>
      <c r="T82" s="15" t="str">
        <f t="shared" si="81"/>
        <v>-</v>
      </c>
      <c r="U82" s="18" t="str">
        <f t="shared" si="82"/>
        <v>-</v>
      </c>
      <c r="V82" s="3" t="str">
        <f t="shared" si="83"/>
        <v>-</v>
      </c>
      <c r="W82" s="3" t="str">
        <f t="shared" si="84"/>
        <v>-</v>
      </c>
      <c r="Y82" s="3" t="str">
        <f t="shared" si="85"/>
        <v>-</v>
      </c>
      <c r="Z82" s="15" t="str">
        <f t="shared" si="86"/>
        <v>-</v>
      </c>
      <c r="AA82" s="18" t="str">
        <f t="shared" si="87"/>
        <v>-</v>
      </c>
      <c r="AB82" s="3" t="str">
        <f t="shared" si="88"/>
        <v>-</v>
      </c>
    </row>
    <row r="83" spans="1:28" ht="12.75" customHeight="1" x14ac:dyDescent="0.2">
      <c r="A83" s="26" t="s">
        <v>149</v>
      </c>
      <c r="B83" s="46" t="s">
        <v>51</v>
      </c>
      <c r="C83" s="132"/>
      <c r="D83" s="21"/>
      <c r="E83" s="138"/>
      <c r="F83" s="133"/>
      <c r="G83" s="28">
        <f t="shared" si="73"/>
        <v>0</v>
      </c>
      <c r="H83" s="28">
        <f t="shared" si="74"/>
        <v>0</v>
      </c>
      <c r="I83" s="92" t="str">
        <f t="shared" si="75"/>
        <v/>
      </c>
      <c r="J83" s="134"/>
      <c r="K83" s="134"/>
      <c r="L83" s="3" t="str">
        <f t="shared" si="76"/>
        <v>-</v>
      </c>
      <c r="M83" s="92" t="str">
        <f t="shared" si="77"/>
        <v/>
      </c>
      <c r="N83" s="134" t="s">
        <v>86</v>
      </c>
      <c r="O83" s="134" t="s">
        <v>86</v>
      </c>
      <c r="P83" s="3" t="str">
        <f t="shared" si="78"/>
        <v>-</v>
      </c>
      <c r="Q83" s="43"/>
      <c r="R83" s="3" t="str">
        <f t="shared" si="79"/>
        <v>-</v>
      </c>
      <c r="S83" s="3" t="str">
        <f t="shared" si="80"/>
        <v>-</v>
      </c>
      <c r="T83" s="15" t="str">
        <f t="shared" si="81"/>
        <v>-</v>
      </c>
      <c r="U83" s="18" t="str">
        <f t="shared" si="82"/>
        <v>-</v>
      </c>
      <c r="V83" s="3" t="str">
        <f t="shared" si="83"/>
        <v>-</v>
      </c>
      <c r="W83" s="3" t="str">
        <f t="shared" si="84"/>
        <v>-</v>
      </c>
      <c r="Y83" s="3" t="str">
        <f t="shared" si="85"/>
        <v>-</v>
      </c>
      <c r="Z83" s="15" t="str">
        <f t="shared" si="86"/>
        <v>-</v>
      </c>
      <c r="AA83" s="18" t="str">
        <f t="shared" si="87"/>
        <v>-</v>
      </c>
      <c r="AB83" s="3" t="str">
        <f t="shared" si="88"/>
        <v>-</v>
      </c>
    </row>
    <row r="84" spans="1:28" ht="12.75" customHeight="1" x14ac:dyDescent="0.2">
      <c r="A84" s="26" t="s">
        <v>150</v>
      </c>
      <c r="B84" s="46" t="s">
        <v>355</v>
      </c>
      <c r="C84" s="132"/>
      <c r="D84" s="21"/>
      <c r="E84" s="138"/>
      <c r="F84" s="133"/>
      <c r="G84" s="28">
        <f t="shared" si="73"/>
        <v>0</v>
      </c>
      <c r="H84" s="28">
        <f t="shared" si="74"/>
        <v>0</v>
      </c>
      <c r="I84" s="92" t="str">
        <f t="shared" si="75"/>
        <v/>
      </c>
      <c r="J84" s="134"/>
      <c r="K84" s="134"/>
      <c r="L84" s="3" t="str">
        <f t="shared" si="76"/>
        <v>-</v>
      </c>
      <c r="M84" s="92" t="str">
        <f t="shared" si="77"/>
        <v/>
      </c>
      <c r="N84" s="134" t="s">
        <v>86</v>
      </c>
      <c r="O84" s="134" t="s">
        <v>86</v>
      </c>
      <c r="P84" s="3" t="str">
        <f t="shared" si="78"/>
        <v>-</v>
      </c>
      <c r="Q84" s="43"/>
      <c r="R84" s="3" t="str">
        <f t="shared" si="79"/>
        <v>-</v>
      </c>
      <c r="S84" s="3" t="str">
        <f t="shared" si="80"/>
        <v>-</v>
      </c>
      <c r="T84" s="15" t="str">
        <f t="shared" si="81"/>
        <v>-</v>
      </c>
      <c r="U84" s="18" t="str">
        <f t="shared" si="82"/>
        <v>-</v>
      </c>
      <c r="V84" s="3" t="str">
        <f t="shared" si="83"/>
        <v>-</v>
      </c>
      <c r="W84" s="3" t="str">
        <f t="shared" si="84"/>
        <v>-</v>
      </c>
      <c r="Y84" s="3" t="str">
        <f t="shared" si="85"/>
        <v>-</v>
      </c>
      <c r="Z84" s="15" t="str">
        <f t="shared" si="86"/>
        <v>-</v>
      </c>
      <c r="AA84" s="18" t="str">
        <f t="shared" si="87"/>
        <v>-</v>
      </c>
      <c r="AB84" s="3" t="str">
        <f t="shared" si="88"/>
        <v>-</v>
      </c>
    </row>
    <row r="85" spans="1:28" ht="12.75" customHeight="1" x14ac:dyDescent="0.2">
      <c r="A85" s="26" t="s">
        <v>151</v>
      </c>
      <c r="B85" s="46" t="s">
        <v>18</v>
      </c>
      <c r="C85" s="132"/>
      <c r="D85" s="21"/>
      <c r="E85" s="138"/>
      <c r="F85" s="133"/>
      <c r="G85" s="28">
        <f t="shared" si="73"/>
        <v>0</v>
      </c>
      <c r="H85" s="28">
        <f t="shared" si="74"/>
        <v>0</v>
      </c>
      <c r="I85" s="92" t="str">
        <f t="shared" si="75"/>
        <v/>
      </c>
      <c r="J85" s="134"/>
      <c r="K85" s="134"/>
      <c r="L85" s="3" t="str">
        <f t="shared" si="76"/>
        <v>-</v>
      </c>
      <c r="M85" s="92" t="str">
        <f t="shared" si="77"/>
        <v/>
      </c>
      <c r="N85" s="134" t="s">
        <v>86</v>
      </c>
      <c r="O85" s="134" t="s">
        <v>86</v>
      </c>
      <c r="P85" s="3" t="str">
        <f t="shared" si="78"/>
        <v>-</v>
      </c>
      <c r="Q85" s="43"/>
      <c r="R85" s="3" t="str">
        <f t="shared" si="79"/>
        <v>-</v>
      </c>
      <c r="S85" s="3" t="str">
        <f t="shared" si="80"/>
        <v>-</v>
      </c>
      <c r="T85" s="15" t="str">
        <f t="shared" si="81"/>
        <v>-</v>
      </c>
      <c r="U85" s="18" t="str">
        <f t="shared" si="82"/>
        <v>-</v>
      </c>
      <c r="V85" s="3" t="str">
        <f t="shared" si="83"/>
        <v>-</v>
      </c>
      <c r="W85" s="3" t="str">
        <f t="shared" si="84"/>
        <v>-</v>
      </c>
      <c r="Y85" s="3" t="str">
        <f t="shared" si="85"/>
        <v>-</v>
      </c>
      <c r="Z85" s="15" t="str">
        <f t="shared" si="86"/>
        <v>-</v>
      </c>
      <c r="AA85" s="18" t="str">
        <f t="shared" si="87"/>
        <v>-</v>
      </c>
      <c r="AB85" s="3" t="str">
        <f t="shared" si="88"/>
        <v>-</v>
      </c>
    </row>
    <row r="86" spans="1:28" ht="12.75" customHeight="1" x14ac:dyDescent="0.2">
      <c r="A86" s="26" t="s">
        <v>152</v>
      </c>
      <c r="B86" s="46" t="s">
        <v>53</v>
      </c>
      <c r="C86" s="132"/>
      <c r="D86" s="21"/>
      <c r="E86" s="138"/>
      <c r="F86" s="133"/>
      <c r="G86" s="28">
        <f t="shared" si="73"/>
        <v>0</v>
      </c>
      <c r="H86" s="28">
        <f t="shared" si="74"/>
        <v>0</v>
      </c>
      <c r="I86" s="92" t="str">
        <f t="shared" si="75"/>
        <v/>
      </c>
      <c r="J86" s="134"/>
      <c r="K86" s="134"/>
      <c r="L86" s="3" t="str">
        <f t="shared" si="76"/>
        <v>-</v>
      </c>
      <c r="M86" s="92" t="str">
        <f t="shared" si="77"/>
        <v/>
      </c>
      <c r="N86" s="134" t="s">
        <v>86</v>
      </c>
      <c r="O86" s="134" t="s">
        <v>86</v>
      </c>
      <c r="P86" s="3" t="str">
        <f t="shared" si="78"/>
        <v>-</v>
      </c>
      <c r="Q86" s="43"/>
      <c r="R86" s="3" t="str">
        <f t="shared" si="79"/>
        <v>-</v>
      </c>
      <c r="S86" s="3" t="str">
        <f t="shared" si="80"/>
        <v>-</v>
      </c>
      <c r="T86" s="15" t="str">
        <f t="shared" si="81"/>
        <v>-</v>
      </c>
      <c r="U86" s="18" t="str">
        <f t="shared" si="82"/>
        <v>-</v>
      </c>
      <c r="V86" s="3" t="str">
        <f t="shared" si="83"/>
        <v>-</v>
      </c>
      <c r="W86" s="3" t="str">
        <f t="shared" si="84"/>
        <v>-</v>
      </c>
      <c r="Y86" s="3" t="str">
        <f t="shared" si="85"/>
        <v>-</v>
      </c>
      <c r="Z86" s="15" t="str">
        <f t="shared" si="86"/>
        <v>-</v>
      </c>
      <c r="AA86" s="18" t="str">
        <f t="shared" si="87"/>
        <v>-</v>
      </c>
      <c r="AB86" s="3" t="str">
        <f t="shared" si="88"/>
        <v>-</v>
      </c>
    </row>
    <row r="87" spans="1:28" ht="12.75" customHeight="1" x14ac:dyDescent="0.2">
      <c r="A87" s="26"/>
      <c r="B87" s="46"/>
      <c r="C87" s="132"/>
      <c r="D87" s="21"/>
      <c r="E87" s="138"/>
      <c r="F87" s="133"/>
      <c r="G87" s="28">
        <f t="shared" si="73"/>
        <v>0</v>
      </c>
      <c r="H87" s="28">
        <f t="shared" si="74"/>
        <v>0</v>
      </c>
      <c r="I87" s="92" t="str">
        <f t="shared" si="75"/>
        <v/>
      </c>
      <c r="J87" s="134"/>
      <c r="K87" s="134"/>
      <c r="L87" s="3" t="str">
        <f t="shared" si="76"/>
        <v>-</v>
      </c>
      <c r="M87" s="92" t="str">
        <f t="shared" si="77"/>
        <v/>
      </c>
      <c r="N87" s="134" t="s">
        <v>86</v>
      </c>
      <c r="O87" s="134" t="s">
        <v>86</v>
      </c>
      <c r="P87" s="3" t="str">
        <f t="shared" si="78"/>
        <v>-</v>
      </c>
      <c r="Q87" s="43"/>
      <c r="R87" s="3" t="str">
        <f t="shared" si="79"/>
        <v>-</v>
      </c>
      <c r="S87" s="3" t="str">
        <f t="shared" si="80"/>
        <v>-</v>
      </c>
      <c r="T87" s="15" t="str">
        <f t="shared" si="81"/>
        <v>-</v>
      </c>
      <c r="U87" s="18" t="str">
        <f t="shared" si="82"/>
        <v>-</v>
      </c>
      <c r="V87" s="3" t="str">
        <f t="shared" si="83"/>
        <v>-</v>
      </c>
      <c r="W87" s="3" t="str">
        <f t="shared" si="84"/>
        <v>-</v>
      </c>
      <c r="Y87" s="3" t="str">
        <f t="shared" si="85"/>
        <v>-</v>
      </c>
      <c r="Z87" s="15" t="str">
        <f t="shared" si="86"/>
        <v>-</v>
      </c>
      <c r="AA87" s="18" t="str">
        <f t="shared" si="87"/>
        <v>-</v>
      </c>
      <c r="AB87" s="3" t="str">
        <f t="shared" si="88"/>
        <v>-</v>
      </c>
    </row>
    <row r="88" spans="1:28" s="20" customFormat="1" ht="12.75" customHeight="1" x14ac:dyDescent="0.2">
      <c r="A88" s="24">
        <v>7</v>
      </c>
      <c r="B88" s="47" t="s">
        <v>279</v>
      </c>
      <c r="C88" s="30">
        <f>ROUND(SUM(C79:C87),0)</f>
        <v>0</v>
      </c>
      <c r="D88" s="44"/>
      <c r="E88" s="30">
        <f>ROUND(SUM(E79:E87),0)</f>
        <v>0</v>
      </c>
      <c r="F88" s="48">
        <f>ROUND(SUM(F79:F87),0)</f>
        <v>0</v>
      </c>
      <c r="G88" s="30">
        <f>ROUND(SUM(G79:G87),0)</f>
        <v>0</v>
      </c>
      <c r="H88" s="30">
        <f>SUM(H79:H87)</f>
        <v>0</v>
      </c>
      <c r="I88" s="92"/>
      <c r="J88" s="6"/>
      <c r="K88" s="6"/>
      <c r="L88" s="6"/>
      <c r="M88" s="9"/>
      <c r="N88" s="6"/>
      <c r="O88" s="6"/>
      <c r="P88" s="6"/>
      <c r="R88" s="4">
        <f>ROUND(SUM(R79:R87),0)</f>
        <v>0</v>
      </c>
      <c r="S88" s="4">
        <f t="shared" ref="S88:W88" si="89">ROUND(SUM(S79:S87),0)</f>
        <v>0</v>
      </c>
      <c r="T88" s="16">
        <f t="shared" si="89"/>
        <v>0</v>
      </c>
      <c r="U88" s="19">
        <f t="shared" si="89"/>
        <v>0</v>
      </c>
      <c r="V88" s="4">
        <f t="shared" si="89"/>
        <v>0</v>
      </c>
      <c r="W88" s="4">
        <f t="shared" si="89"/>
        <v>0</v>
      </c>
      <c r="Y88" s="4">
        <f>ROUND(SUM(Y79:Y87),0)</f>
        <v>0</v>
      </c>
      <c r="Z88" s="16">
        <f>ROUND(SUM(Z79:Z87),0)</f>
        <v>0</v>
      </c>
      <c r="AA88" s="19">
        <f>ROUND(SUM(AA79:AA87),0)</f>
        <v>0</v>
      </c>
      <c r="AB88" s="4">
        <f>ROUND(SUM(AB79:AB87),0)</f>
        <v>0</v>
      </c>
    </row>
    <row r="89" spans="1:28" ht="12.75" customHeight="1" x14ac:dyDescent="0.2">
      <c r="B89" s="1"/>
      <c r="C89" s="21"/>
      <c r="D89" s="21"/>
      <c r="E89" s="21"/>
      <c r="F89" s="31"/>
      <c r="G89" s="22"/>
      <c r="H89" s="22"/>
      <c r="I89" s="92"/>
      <c r="J89" s="6"/>
      <c r="K89" s="6"/>
      <c r="L89" s="6"/>
      <c r="M89" s="9"/>
      <c r="N89" s="6"/>
      <c r="O89" s="6"/>
      <c r="P89" s="6"/>
    </row>
    <row r="90" spans="1:28" s="20" customFormat="1" ht="12.75" customHeight="1" x14ac:dyDescent="0.2">
      <c r="A90" s="24">
        <v>8</v>
      </c>
      <c r="B90" s="387" t="s">
        <v>19</v>
      </c>
      <c r="C90" s="388"/>
      <c r="D90" s="388"/>
      <c r="E90" s="388"/>
      <c r="F90" s="388"/>
      <c r="G90" s="388"/>
      <c r="H90" s="389"/>
      <c r="I90" s="92"/>
      <c r="J90" s="6"/>
      <c r="K90" s="6"/>
      <c r="L90" s="6"/>
      <c r="M90" s="9"/>
      <c r="N90" s="6"/>
      <c r="O90" s="6"/>
      <c r="P90" s="6"/>
      <c r="R90" s="2" t="s">
        <v>66</v>
      </c>
      <c r="S90" s="2" t="s">
        <v>67</v>
      </c>
      <c r="T90" s="14" t="s">
        <v>68</v>
      </c>
      <c r="U90" s="17" t="s">
        <v>66</v>
      </c>
      <c r="V90" s="2" t="s">
        <v>67</v>
      </c>
      <c r="W90" s="2" t="s">
        <v>68</v>
      </c>
      <c r="Y90" s="2" t="s">
        <v>86</v>
      </c>
      <c r="Z90" s="14" t="s">
        <v>182</v>
      </c>
      <c r="AA90" s="17" t="s">
        <v>86</v>
      </c>
      <c r="AB90" s="2" t="s">
        <v>182</v>
      </c>
    </row>
    <row r="91" spans="1:28" ht="12.75" customHeight="1" x14ac:dyDescent="0.2">
      <c r="A91" s="26" t="s">
        <v>153</v>
      </c>
      <c r="B91" s="46" t="s">
        <v>289</v>
      </c>
      <c r="C91" s="132"/>
      <c r="D91" s="21"/>
      <c r="E91" s="138"/>
      <c r="F91" s="133"/>
      <c r="G91" s="28">
        <f t="shared" ref="G91:G100" si="90">E91+F91</f>
        <v>0</v>
      </c>
      <c r="H91" s="28">
        <f>C91-G91</f>
        <v>0</v>
      </c>
      <c r="I91" s="92" t="str">
        <f>IF(AND($C91="",$E91="",$F91=""),"",IF(AND(OR($C91&lt;&gt;"",$G91&lt;&gt;""),OR(J91="",K91="")),"Select values! -&gt;",""))</f>
        <v/>
      </c>
      <c r="J91" s="134"/>
      <c r="K91" s="134"/>
      <c r="L91" s="3" t="str">
        <f t="shared" ref="L91:L94" si="91">IF(J91=K91,"-", "Allocation change")</f>
        <v>-</v>
      </c>
      <c r="M91" s="92" t="str">
        <f t="shared" ref="M91:M94" si="92">IF(AND($C91="",$E91="",$F91=""),"",IF(AND(OR($C91&lt;&gt;"",$G91&lt;&gt;""),OR(N91="",O91="")),"Select values! -&gt;",""))</f>
        <v/>
      </c>
      <c r="N91" s="134" t="s">
        <v>86</v>
      </c>
      <c r="O91" s="134" t="s">
        <v>86</v>
      </c>
      <c r="P91" s="3" t="str">
        <f t="shared" ref="P91:P94" si="93">IF(N91=O91,"-","Origin change")</f>
        <v>-</v>
      </c>
      <c r="Q91" s="43"/>
      <c r="R91" s="3" t="str">
        <f>IF(J91="Internal",C91,"-")</f>
        <v>-</v>
      </c>
      <c r="S91" s="3" t="str">
        <f>IF(J91="Related",C91,"-")</f>
        <v>-</v>
      </c>
      <c r="T91" s="15" t="str">
        <f>IF(J91="External",C91,"-")</f>
        <v>-</v>
      </c>
      <c r="U91" s="18" t="str">
        <f>IF(K91="Internal",G91,"-")</f>
        <v>-</v>
      </c>
      <c r="V91" s="3" t="str">
        <f>IF(K91="Related",G91,"-")</f>
        <v>-</v>
      </c>
      <c r="W91" s="3" t="str">
        <f>IF(K91="External",G91,"-")</f>
        <v>-</v>
      </c>
      <c r="Y91" s="3" t="str">
        <f>IF($N91="Canadian",IF($C91="","-",$C91),"-")</f>
        <v>-</v>
      </c>
      <c r="Z91" s="15" t="str">
        <f>IF($N91="Non-Canadian",IF($C91="","-",$C91),"-")</f>
        <v>-</v>
      </c>
      <c r="AA91" s="18" t="str">
        <f>IF($O91="Canadian",IF($G91=0,"-",$G91),"-")</f>
        <v>-</v>
      </c>
      <c r="AB91" s="3" t="str">
        <f>IF($O91="Non-Canadian",IF($G91=0,"-",$G91),"-")</f>
        <v>-</v>
      </c>
    </row>
    <row r="92" spans="1:28" ht="12.75" customHeight="1" x14ac:dyDescent="0.2">
      <c r="A92" s="26" t="s">
        <v>154</v>
      </c>
      <c r="B92" s="46" t="s">
        <v>20</v>
      </c>
      <c r="C92" s="132"/>
      <c r="D92" s="21"/>
      <c r="E92" s="138"/>
      <c r="F92" s="133"/>
      <c r="G92" s="28">
        <f t="shared" si="90"/>
        <v>0</v>
      </c>
      <c r="H92" s="28">
        <f>C92-G92</f>
        <v>0</v>
      </c>
      <c r="I92" s="92" t="str">
        <f>IF(AND($C92="",$E92="",$F92=""),"",IF(AND(OR($C92&lt;&gt;"",$G92&lt;&gt;""),OR(J92="",K92="")),"Select values! -&gt;",""))</f>
        <v/>
      </c>
      <c r="J92" s="134"/>
      <c r="K92" s="134"/>
      <c r="L92" s="3" t="str">
        <f t="shared" si="91"/>
        <v>-</v>
      </c>
      <c r="M92" s="92" t="str">
        <f t="shared" si="92"/>
        <v/>
      </c>
      <c r="N92" s="134" t="s">
        <v>86</v>
      </c>
      <c r="O92" s="134" t="s">
        <v>86</v>
      </c>
      <c r="P92" s="3" t="str">
        <f t="shared" si="93"/>
        <v>-</v>
      </c>
      <c r="Q92" s="43"/>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6" t="s">
        <v>155</v>
      </c>
      <c r="B93" s="46" t="s">
        <v>53</v>
      </c>
      <c r="C93" s="132"/>
      <c r="D93" s="21"/>
      <c r="E93" s="138"/>
      <c r="F93" s="133"/>
      <c r="G93" s="28">
        <f t="shared" si="90"/>
        <v>0</v>
      </c>
      <c r="H93" s="28">
        <f>C93-G93</f>
        <v>0</v>
      </c>
      <c r="I93" s="92" t="str">
        <f>IF(AND($C93="",$E93="",$F93=""),"",IF(AND(OR($C93&lt;&gt;"",$G93&lt;&gt;""),OR(J93="",K93="")),"Select values! -&gt;",""))</f>
        <v/>
      </c>
      <c r="J93" s="134"/>
      <c r="K93" s="134"/>
      <c r="L93" s="3" t="str">
        <f t="shared" si="91"/>
        <v>-</v>
      </c>
      <c r="M93" s="92" t="str">
        <f t="shared" si="92"/>
        <v/>
      </c>
      <c r="N93" s="134" t="s">
        <v>86</v>
      </c>
      <c r="O93" s="134" t="s">
        <v>86</v>
      </c>
      <c r="P93" s="3" t="str">
        <f t="shared" si="93"/>
        <v>-</v>
      </c>
      <c r="Q93" s="43"/>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6"/>
      <c r="B94" s="46"/>
      <c r="C94" s="132"/>
      <c r="D94" s="21"/>
      <c r="E94" s="138"/>
      <c r="F94" s="133"/>
      <c r="G94" s="28">
        <f t="shared" si="90"/>
        <v>0</v>
      </c>
      <c r="H94" s="28">
        <f>C94-G94</f>
        <v>0</v>
      </c>
      <c r="I94" s="92" t="str">
        <f>IF(AND($C94="",$E94="",$F94=""),"",IF(AND(OR($C94&lt;&gt;"",$G94&lt;&gt;""),OR(J94="",K94="")),"Select values! -&gt;",""))</f>
        <v/>
      </c>
      <c r="J94" s="134"/>
      <c r="K94" s="134"/>
      <c r="L94" s="3" t="str">
        <f t="shared" si="91"/>
        <v>-</v>
      </c>
      <c r="M94" s="92" t="str">
        <f t="shared" si="92"/>
        <v/>
      </c>
      <c r="N94" s="134" t="s">
        <v>86</v>
      </c>
      <c r="O94" s="134" t="s">
        <v>86</v>
      </c>
      <c r="P94" s="3" t="str">
        <f t="shared" si="93"/>
        <v>-</v>
      </c>
      <c r="Q94" s="43"/>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s="20" customFormat="1" ht="12.75" customHeight="1" x14ac:dyDescent="0.2">
      <c r="A95" s="24">
        <v>8</v>
      </c>
      <c r="B95" s="47" t="s">
        <v>21</v>
      </c>
      <c r="C95" s="30">
        <f>ROUND(SUM(C91:C94),0)</f>
        <v>0</v>
      </c>
      <c r="D95" s="44"/>
      <c r="E95" s="30">
        <f>ROUND(SUM(E91:E94),0)</f>
        <v>0</v>
      </c>
      <c r="F95" s="48">
        <f>ROUND(SUM(F91:F94),0)</f>
        <v>0</v>
      </c>
      <c r="G95" s="30">
        <f>ROUND(SUM(G91:G94),0)</f>
        <v>0</v>
      </c>
      <c r="H95" s="30">
        <f>SUM(H91:H94)</f>
        <v>0</v>
      </c>
      <c r="I95" s="92"/>
      <c r="J95" s="6"/>
      <c r="K95" s="6"/>
      <c r="L95" s="6"/>
      <c r="M95" s="9"/>
      <c r="N95" s="6"/>
      <c r="O95" s="6"/>
      <c r="P95" s="6"/>
      <c r="R95" s="4">
        <f>ROUND(SUM(R91:R94),0)</f>
        <v>0</v>
      </c>
      <c r="S95" s="4">
        <f t="shared" ref="S95:W95" si="94">ROUND(SUM(S91:S94),0)</f>
        <v>0</v>
      </c>
      <c r="T95" s="16">
        <f t="shared" si="94"/>
        <v>0</v>
      </c>
      <c r="U95" s="19">
        <f t="shared" si="94"/>
        <v>0</v>
      </c>
      <c r="V95" s="4">
        <f t="shared" si="94"/>
        <v>0</v>
      </c>
      <c r="W95" s="4">
        <f t="shared" si="94"/>
        <v>0</v>
      </c>
      <c r="Y95" s="4">
        <f>ROUND(SUM(Y91:Y94),0)</f>
        <v>0</v>
      </c>
      <c r="Z95" s="16">
        <f>ROUND(SUM(Z91:Z94),0)</f>
        <v>0</v>
      </c>
      <c r="AA95" s="19">
        <f>ROUND(SUM(AA91:AA94),0)</f>
        <v>0</v>
      </c>
      <c r="AB95" s="4">
        <f>ROUND(SUM(AB91:AB94),0)</f>
        <v>0</v>
      </c>
    </row>
    <row r="96" spans="1:28" ht="12.75" customHeight="1" x14ac:dyDescent="0.2">
      <c r="B96" s="1"/>
      <c r="C96" s="21"/>
      <c r="D96" s="21"/>
      <c r="E96" s="21"/>
      <c r="F96" s="21"/>
      <c r="G96" s="22"/>
      <c r="H96" s="22"/>
      <c r="I96" s="92"/>
      <c r="J96" s="6"/>
      <c r="K96" s="6"/>
      <c r="L96" s="6"/>
      <c r="M96" s="9"/>
      <c r="N96" s="6"/>
      <c r="O96" s="6"/>
      <c r="P96" s="6"/>
    </row>
    <row r="97" spans="1:28" s="20" customFormat="1" ht="12.75" customHeight="1" x14ac:dyDescent="0.2">
      <c r="A97" s="24">
        <v>9</v>
      </c>
      <c r="B97" s="387" t="s">
        <v>203</v>
      </c>
      <c r="C97" s="388"/>
      <c r="D97" s="388"/>
      <c r="E97" s="388"/>
      <c r="F97" s="388"/>
      <c r="G97" s="388"/>
      <c r="H97" s="389"/>
      <c r="I97" s="92"/>
      <c r="J97" s="6"/>
      <c r="K97" s="6"/>
      <c r="L97" s="6"/>
      <c r="M97" s="9"/>
      <c r="N97" s="6"/>
      <c r="O97" s="6"/>
      <c r="P97" s="6"/>
      <c r="R97" s="2" t="s">
        <v>66</v>
      </c>
      <c r="S97" s="2" t="s">
        <v>67</v>
      </c>
      <c r="T97" s="14" t="s">
        <v>68</v>
      </c>
      <c r="U97" s="17" t="s">
        <v>66</v>
      </c>
      <c r="V97" s="2" t="s">
        <v>67</v>
      </c>
      <c r="W97" s="2" t="s">
        <v>68</v>
      </c>
      <c r="Y97" s="2" t="s">
        <v>86</v>
      </c>
      <c r="Z97" s="14" t="s">
        <v>182</v>
      </c>
      <c r="AA97" s="17" t="s">
        <v>86</v>
      </c>
      <c r="AB97" s="2" t="s">
        <v>182</v>
      </c>
    </row>
    <row r="98" spans="1:28" ht="12.75" customHeight="1" x14ac:dyDescent="0.2">
      <c r="A98" s="26" t="s">
        <v>156</v>
      </c>
      <c r="B98" s="46" t="s">
        <v>356</v>
      </c>
      <c r="C98" s="132"/>
      <c r="D98" s="21"/>
      <c r="E98" s="138"/>
      <c r="F98" s="133"/>
      <c r="G98" s="28">
        <f t="shared" si="90"/>
        <v>0</v>
      </c>
      <c r="H98" s="28">
        <f>C98-G98</f>
        <v>0</v>
      </c>
      <c r="I98" s="92" t="str">
        <f>IF(AND($C98="",$E98="",$F98=""),"",IF(AND(OR($C98&lt;&gt;"",$G98&lt;&gt;""),OR(J98="",K98="")),"Select values! -&gt;",""))</f>
        <v/>
      </c>
      <c r="J98" s="134"/>
      <c r="K98" s="134"/>
      <c r="L98" s="3" t="str">
        <f t="shared" ref="L98:L100" si="95">IF(J98=K98,"-", "Allocation change")</f>
        <v>-</v>
      </c>
      <c r="M98" s="92" t="str">
        <f t="shared" ref="M98:M100" si="96">IF(AND($C98="",$E98="",$F98=""),"",IF(AND(OR($C98&lt;&gt;"",$G98&lt;&gt;""),OR(N98="",O98="")),"Select values! -&gt;",""))</f>
        <v/>
      </c>
      <c r="N98" s="134" t="s">
        <v>86</v>
      </c>
      <c r="O98" s="134" t="s">
        <v>86</v>
      </c>
      <c r="P98" s="3" t="str">
        <f t="shared" ref="P98:P100" si="97">IF(N98=O98,"-","Origin change")</f>
        <v>-</v>
      </c>
      <c r="Q98" s="43"/>
      <c r="R98" s="3" t="str">
        <f>IF(J98="Internal",C98,"-")</f>
        <v>-</v>
      </c>
      <c r="S98" s="3" t="str">
        <f>IF(J98="Related",C98,"-")</f>
        <v>-</v>
      </c>
      <c r="T98" s="15" t="str">
        <f>IF(J98="External",C98,"-")</f>
        <v>-</v>
      </c>
      <c r="U98" s="18" t="str">
        <f>IF(K98="Internal",G98,"-")</f>
        <v>-</v>
      </c>
      <c r="V98" s="3" t="str">
        <f>IF(K98="Related",G98,"-")</f>
        <v>-</v>
      </c>
      <c r="W98" s="3" t="str">
        <f>IF(K98="External",G98,"-")</f>
        <v>-</v>
      </c>
      <c r="Y98" s="3" t="str">
        <f>IF($N98="Canadian",IF($C98="","-",$C98),"-")</f>
        <v>-</v>
      </c>
      <c r="Z98" s="15" t="str">
        <f>IF($N98="Non-Canadian",IF($C98="","-",$C98),"-")</f>
        <v>-</v>
      </c>
      <c r="AA98" s="18" t="str">
        <f>IF($O98="Canadian",IF($G98=0,"-",$G98),"-")</f>
        <v>-</v>
      </c>
      <c r="AB98" s="3" t="str">
        <f>IF($O98="Non-Canadian",IF($G98=0,"-",$G98),"-")</f>
        <v>-</v>
      </c>
    </row>
    <row r="99" spans="1:28" ht="12.75" customHeight="1" x14ac:dyDescent="0.2">
      <c r="A99" s="26" t="s">
        <v>157</v>
      </c>
      <c r="B99" s="46" t="s">
        <v>53</v>
      </c>
      <c r="C99" s="132"/>
      <c r="D99" s="21"/>
      <c r="E99" s="138"/>
      <c r="F99" s="133"/>
      <c r="G99" s="28">
        <f t="shared" si="90"/>
        <v>0</v>
      </c>
      <c r="H99" s="28">
        <f>C99-G99</f>
        <v>0</v>
      </c>
      <c r="I99" s="92" t="str">
        <f>IF(AND($C99="",$E99="",$F99=""),"",IF(AND(OR($C99&lt;&gt;"",$G99&lt;&gt;""),OR(J99="",K99="")),"Select values! -&gt;",""))</f>
        <v/>
      </c>
      <c r="J99" s="134"/>
      <c r="K99" s="134"/>
      <c r="L99" s="3" t="str">
        <f t="shared" si="95"/>
        <v>-</v>
      </c>
      <c r="M99" s="92" t="str">
        <f t="shared" si="96"/>
        <v/>
      </c>
      <c r="N99" s="134" t="s">
        <v>86</v>
      </c>
      <c r="O99" s="134" t="s">
        <v>86</v>
      </c>
      <c r="P99" s="3" t="str">
        <f t="shared" si="97"/>
        <v>-</v>
      </c>
      <c r="Q99" s="43"/>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6"/>
      <c r="B100" s="46"/>
      <c r="C100" s="132"/>
      <c r="D100" s="21"/>
      <c r="E100" s="138"/>
      <c r="F100" s="133"/>
      <c r="G100" s="28">
        <f t="shared" si="90"/>
        <v>0</v>
      </c>
      <c r="H100" s="28">
        <f>C100-G100</f>
        <v>0</v>
      </c>
      <c r="I100" s="92" t="str">
        <f>IF(AND($C100="",$E100="",$F100=""),"",IF(AND(OR($C100&lt;&gt;"",$G100&lt;&gt;""),OR(J100="",K100="")),"Select values! -&gt;",""))</f>
        <v/>
      </c>
      <c r="J100" s="134"/>
      <c r="K100" s="134"/>
      <c r="L100" s="3" t="str">
        <f t="shared" si="95"/>
        <v>-</v>
      </c>
      <c r="M100" s="92" t="str">
        <f t="shared" si="96"/>
        <v/>
      </c>
      <c r="N100" s="134" t="s">
        <v>86</v>
      </c>
      <c r="O100" s="134" t="s">
        <v>86</v>
      </c>
      <c r="P100" s="3" t="str">
        <f t="shared" si="97"/>
        <v>-</v>
      </c>
      <c r="Q100" s="43"/>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s="20" customFormat="1" ht="12.75" customHeight="1" x14ac:dyDescent="0.2">
      <c r="A101" s="24">
        <v>9</v>
      </c>
      <c r="B101" s="47" t="s">
        <v>226</v>
      </c>
      <c r="C101" s="30">
        <f>ROUND(SUM(C98:C100),0)</f>
        <v>0</v>
      </c>
      <c r="D101" s="44"/>
      <c r="E101" s="30">
        <f>ROUND(SUM(E98:E100),0)</f>
        <v>0</v>
      </c>
      <c r="F101" s="48">
        <f>ROUND(SUM(F98:F100),0)</f>
        <v>0</v>
      </c>
      <c r="G101" s="30">
        <f>ROUND(SUM(G98:G100),0)</f>
        <v>0</v>
      </c>
      <c r="H101" s="30">
        <f>SUM(H98:H100)</f>
        <v>0</v>
      </c>
      <c r="I101" s="92"/>
      <c r="J101" s="6"/>
      <c r="K101" s="6"/>
      <c r="L101" s="6"/>
      <c r="M101" s="9"/>
      <c r="N101" s="6"/>
      <c r="O101" s="6"/>
      <c r="P101" s="6"/>
      <c r="R101" s="4">
        <f>ROUND(SUM(R98:R100),0)</f>
        <v>0</v>
      </c>
      <c r="S101" s="4">
        <f t="shared" ref="S101:W101" si="98">ROUND(SUM(S98:S100),0)</f>
        <v>0</v>
      </c>
      <c r="T101" s="16">
        <f t="shared" si="98"/>
        <v>0</v>
      </c>
      <c r="U101" s="19">
        <f t="shared" si="98"/>
        <v>0</v>
      </c>
      <c r="V101" s="4">
        <f t="shared" si="98"/>
        <v>0</v>
      </c>
      <c r="W101" s="4">
        <f t="shared" si="98"/>
        <v>0</v>
      </c>
      <c r="Y101" s="4">
        <f>ROUND(SUM(Y98:Y100),0)</f>
        <v>0</v>
      </c>
      <c r="Z101" s="16">
        <f>ROUND(SUM(Z98:Z100),0)</f>
        <v>0</v>
      </c>
      <c r="AA101" s="19">
        <f>ROUND(SUM(AA98:AA100),0)</f>
        <v>0</v>
      </c>
      <c r="AB101" s="4">
        <f>ROUND(SUM(AB98:AB100),0)</f>
        <v>0</v>
      </c>
    </row>
    <row r="102" spans="1:28" ht="12.75" customHeight="1" x14ac:dyDescent="0.2">
      <c r="B102" s="1"/>
      <c r="C102" s="21"/>
      <c r="D102" s="21"/>
      <c r="E102" s="21"/>
      <c r="F102" s="21"/>
      <c r="G102" s="22"/>
      <c r="H102" s="22"/>
      <c r="I102" s="92"/>
      <c r="J102" s="6"/>
      <c r="K102" s="6"/>
      <c r="L102" s="6"/>
      <c r="M102" s="9"/>
      <c r="N102" s="6"/>
      <c r="O102" s="6"/>
      <c r="P102" s="6"/>
    </row>
    <row r="103" spans="1:28" s="20" customFormat="1" ht="12.75" customHeight="1" x14ac:dyDescent="0.2">
      <c r="A103" s="24">
        <v>10</v>
      </c>
      <c r="B103" s="387" t="s">
        <v>239</v>
      </c>
      <c r="C103" s="388"/>
      <c r="D103" s="388"/>
      <c r="E103" s="388"/>
      <c r="F103" s="388"/>
      <c r="G103" s="388"/>
      <c r="H103" s="389"/>
      <c r="I103" s="92"/>
      <c r="J103" s="6"/>
      <c r="K103" s="6"/>
      <c r="L103" s="6"/>
      <c r="M103" s="9"/>
      <c r="N103" s="6"/>
      <c r="O103" s="6"/>
      <c r="P103" s="6"/>
      <c r="R103" s="2" t="s">
        <v>66</v>
      </c>
      <c r="S103" s="2" t="s">
        <v>67</v>
      </c>
      <c r="T103" s="14" t="s">
        <v>68</v>
      </c>
      <c r="U103" s="17" t="s">
        <v>66</v>
      </c>
      <c r="V103" s="2" t="s">
        <v>67</v>
      </c>
      <c r="W103" s="2" t="s">
        <v>68</v>
      </c>
      <c r="Y103" s="2" t="s">
        <v>86</v>
      </c>
      <c r="Z103" s="14" t="s">
        <v>182</v>
      </c>
      <c r="AA103" s="17" t="s">
        <v>86</v>
      </c>
      <c r="AB103" s="2" t="s">
        <v>182</v>
      </c>
    </row>
    <row r="104" spans="1:28" ht="12.75" customHeight="1" x14ac:dyDescent="0.2">
      <c r="A104" s="34" t="s">
        <v>88</v>
      </c>
      <c r="B104" s="46" t="s">
        <v>208</v>
      </c>
      <c r="C104" s="132"/>
      <c r="D104" s="21"/>
      <c r="E104" s="138"/>
      <c r="F104" s="133"/>
      <c r="G104" s="28">
        <f t="shared" ref="G104:G111" si="99">E104+F104</f>
        <v>0</v>
      </c>
      <c r="H104" s="28">
        <f t="shared" ref="H104:H112" si="100">C104-G104</f>
        <v>0</v>
      </c>
      <c r="I104" s="92" t="str">
        <f t="shared" ref="I104:I112" si="101">IF(AND($C104="",$E104="",$F104=""),"",IF(AND(OR($C104&lt;&gt;"",$G104&lt;&gt;""),OR(J104="",K104="")),"Select values! -&gt;",""))</f>
        <v/>
      </c>
      <c r="J104" s="134"/>
      <c r="K104" s="134"/>
      <c r="L104" s="3" t="str">
        <f t="shared" ref="L104:L112" si="102">IF(J104=K104,"-", "Allocation change")</f>
        <v>-</v>
      </c>
      <c r="M104" s="92" t="str">
        <f t="shared" ref="M104:M112" si="103">IF(AND($C104="",$E104="",$F104=""),"",IF(AND(OR($C104&lt;&gt;"",$G104&lt;&gt;""),OR(N104="",O104="")),"Select values! -&gt;",""))</f>
        <v/>
      </c>
      <c r="N104" s="134" t="s">
        <v>86</v>
      </c>
      <c r="O104" s="134" t="s">
        <v>86</v>
      </c>
      <c r="P104" s="3" t="str">
        <f t="shared" ref="P104:P112" si="104">IF(N104=O104,"-","Origin change")</f>
        <v>-</v>
      </c>
      <c r="Q104" s="43"/>
      <c r="R104" s="3" t="str">
        <f t="shared" ref="R104:R112" si="105">IF(J104="Internal",C104,"-")</f>
        <v>-</v>
      </c>
      <c r="S104" s="3" t="str">
        <f t="shared" ref="S104:S112" si="106">IF(J104="Related",C104,"-")</f>
        <v>-</v>
      </c>
      <c r="T104" s="15" t="str">
        <f t="shared" ref="T104:T112" si="107">IF(J104="External",C104,"-")</f>
        <v>-</v>
      </c>
      <c r="U104" s="18" t="str">
        <f t="shared" ref="U104:U112" si="108">IF(K104="Internal",G104,"-")</f>
        <v>-</v>
      </c>
      <c r="V104" s="3" t="str">
        <f t="shared" ref="V104:V112" si="109">IF(K104="Related",G104,"-")</f>
        <v>-</v>
      </c>
      <c r="W104" s="3" t="str">
        <f t="shared" ref="W104:W112" si="110">IF(K104="External",G104,"-")</f>
        <v>-</v>
      </c>
      <c r="Y104" s="3" t="str">
        <f t="shared" ref="Y104:Y112" si="111">IF($N104="Canadian",IF($C104="","-",$C104),"-")</f>
        <v>-</v>
      </c>
      <c r="Z104" s="15" t="str">
        <f t="shared" ref="Z104:Z112" si="112">IF($N104="Non-Canadian",IF($C104="","-",$C104),"-")</f>
        <v>-</v>
      </c>
      <c r="AA104" s="18" t="str">
        <f t="shared" ref="AA104:AA112" si="113">IF($O104="Canadian",IF($G104=0,"-",$G104),"-")</f>
        <v>-</v>
      </c>
      <c r="AB104" s="3" t="str">
        <f t="shared" ref="AB104:AB112" si="114">IF($O104="Non-Canadian",IF($G104=0,"-",$G104),"-")</f>
        <v>-</v>
      </c>
    </row>
    <row r="105" spans="1:28" ht="12.75" customHeight="1" x14ac:dyDescent="0.2">
      <c r="A105" s="34" t="s">
        <v>158</v>
      </c>
      <c r="B105" s="46" t="s">
        <v>227</v>
      </c>
      <c r="C105" s="132"/>
      <c r="D105" s="21"/>
      <c r="E105" s="138"/>
      <c r="F105" s="133"/>
      <c r="G105" s="28">
        <f t="shared" si="99"/>
        <v>0</v>
      </c>
      <c r="H105" s="28">
        <f t="shared" si="100"/>
        <v>0</v>
      </c>
      <c r="I105" s="92" t="str">
        <f t="shared" si="101"/>
        <v/>
      </c>
      <c r="J105" s="134"/>
      <c r="K105" s="134"/>
      <c r="L105" s="3" t="str">
        <f t="shared" si="102"/>
        <v>-</v>
      </c>
      <c r="M105" s="92" t="str">
        <f t="shared" si="103"/>
        <v/>
      </c>
      <c r="N105" s="134" t="s">
        <v>86</v>
      </c>
      <c r="O105" s="134" t="s">
        <v>86</v>
      </c>
      <c r="P105" s="3" t="str">
        <f t="shared" si="104"/>
        <v>-</v>
      </c>
      <c r="Q105" s="43"/>
      <c r="R105" s="3" t="str">
        <f t="shared" si="105"/>
        <v>-</v>
      </c>
      <c r="S105" s="3" t="str">
        <f t="shared" si="106"/>
        <v>-</v>
      </c>
      <c r="T105" s="15" t="str">
        <f t="shared" si="107"/>
        <v>-</v>
      </c>
      <c r="U105" s="18" t="str">
        <f t="shared" si="108"/>
        <v>-</v>
      </c>
      <c r="V105" s="3" t="str">
        <f t="shared" si="109"/>
        <v>-</v>
      </c>
      <c r="W105" s="3" t="str">
        <f t="shared" si="110"/>
        <v>-</v>
      </c>
      <c r="Y105" s="3" t="str">
        <f t="shared" si="111"/>
        <v>-</v>
      </c>
      <c r="Z105" s="15" t="str">
        <f t="shared" si="112"/>
        <v>-</v>
      </c>
      <c r="AA105" s="18" t="str">
        <f t="shared" si="113"/>
        <v>-</v>
      </c>
      <c r="AB105" s="3" t="str">
        <f t="shared" si="114"/>
        <v>-</v>
      </c>
    </row>
    <row r="106" spans="1:28" ht="12.75" customHeight="1" x14ac:dyDescent="0.2">
      <c r="A106" s="34" t="s">
        <v>89</v>
      </c>
      <c r="B106" s="46" t="s">
        <v>228</v>
      </c>
      <c r="C106" s="132"/>
      <c r="D106" s="21"/>
      <c r="E106" s="138"/>
      <c r="F106" s="133"/>
      <c r="G106" s="28">
        <f t="shared" si="99"/>
        <v>0</v>
      </c>
      <c r="H106" s="28">
        <f t="shared" si="100"/>
        <v>0</v>
      </c>
      <c r="I106" s="92" t="str">
        <f t="shared" si="101"/>
        <v/>
      </c>
      <c r="J106" s="134"/>
      <c r="K106" s="134"/>
      <c r="L106" s="3" t="str">
        <f t="shared" si="102"/>
        <v>-</v>
      </c>
      <c r="M106" s="92" t="str">
        <f t="shared" si="103"/>
        <v/>
      </c>
      <c r="N106" s="134" t="s">
        <v>86</v>
      </c>
      <c r="O106" s="134" t="s">
        <v>86</v>
      </c>
      <c r="P106" s="3" t="str">
        <f t="shared" si="104"/>
        <v>-</v>
      </c>
      <c r="Q106" s="43"/>
      <c r="R106" s="3" t="str">
        <f t="shared" si="105"/>
        <v>-</v>
      </c>
      <c r="S106" s="3" t="str">
        <f t="shared" si="106"/>
        <v>-</v>
      </c>
      <c r="T106" s="15" t="str">
        <f t="shared" si="107"/>
        <v>-</v>
      </c>
      <c r="U106" s="18" t="str">
        <f t="shared" si="108"/>
        <v>-</v>
      </c>
      <c r="V106" s="3" t="str">
        <f t="shared" si="109"/>
        <v>-</v>
      </c>
      <c r="W106" s="3" t="str">
        <f t="shared" si="110"/>
        <v>-</v>
      </c>
      <c r="Y106" s="3" t="str">
        <f t="shared" si="111"/>
        <v>-</v>
      </c>
      <c r="Z106" s="15" t="str">
        <f t="shared" si="112"/>
        <v>-</v>
      </c>
      <c r="AA106" s="18" t="str">
        <f t="shared" si="113"/>
        <v>-</v>
      </c>
      <c r="AB106" s="3" t="str">
        <f t="shared" si="114"/>
        <v>-</v>
      </c>
    </row>
    <row r="107" spans="1:28" ht="12.75" customHeight="1" x14ac:dyDescent="0.2">
      <c r="A107" s="34" t="s">
        <v>159</v>
      </c>
      <c r="B107" s="46" t="s">
        <v>229</v>
      </c>
      <c r="C107" s="132"/>
      <c r="D107" s="21"/>
      <c r="E107" s="138"/>
      <c r="F107" s="133"/>
      <c r="G107" s="28">
        <f t="shared" si="99"/>
        <v>0</v>
      </c>
      <c r="H107" s="28">
        <f t="shared" si="100"/>
        <v>0</v>
      </c>
      <c r="I107" s="92" t="str">
        <f t="shared" si="101"/>
        <v/>
      </c>
      <c r="J107" s="134"/>
      <c r="K107" s="134"/>
      <c r="L107" s="3" t="str">
        <f t="shared" si="102"/>
        <v>-</v>
      </c>
      <c r="M107" s="92" t="str">
        <f t="shared" si="103"/>
        <v/>
      </c>
      <c r="N107" s="134" t="s">
        <v>86</v>
      </c>
      <c r="O107" s="134" t="s">
        <v>86</v>
      </c>
      <c r="P107" s="3" t="str">
        <f t="shared" si="104"/>
        <v>-</v>
      </c>
      <c r="Q107" s="43"/>
      <c r="R107" s="3" t="str">
        <f t="shared" si="105"/>
        <v>-</v>
      </c>
      <c r="S107" s="3" t="str">
        <f t="shared" si="106"/>
        <v>-</v>
      </c>
      <c r="T107" s="15" t="str">
        <f t="shared" si="107"/>
        <v>-</v>
      </c>
      <c r="U107" s="18" t="str">
        <f t="shared" si="108"/>
        <v>-</v>
      </c>
      <c r="V107" s="3" t="str">
        <f t="shared" si="109"/>
        <v>-</v>
      </c>
      <c r="W107" s="3" t="str">
        <f t="shared" si="110"/>
        <v>-</v>
      </c>
      <c r="Y107" s="3" t="str">
        <f t="shared" si="111"/>
        <v>-</v>
      </c>
      <c r="Z107" s="15" t="str">
        <f t="shared" si="112"/>
        <v>-</v>
      </c>
      <c r="AA107" s="18" t="str">
        <f t="shared" si="113"/>
        <v>-</v>
      </c>
      <c r="AB107" s="3" t="str">
        <f t="shared" si="114"/>
        <v>-</v>
      </c>
    </row>
    <row r="108" spans="1:28" ht="12.75" customHeight="1" x14ac:dyDescent="0.2">
      <c r="A108" s="34" t="s">
        <v>90</v>
      </c>
      <c r="B108" s="46" t="s">
        <v>230</v>
      </c>
      <c r="C108" s="132"/>
      <c r="D108" s="21"/>
      <c r="E108" s="138"/>
      <c r="F108" s="133"/>
      <c r="G108" s="28">
        <f t="shared" si="99"/>
        <v>0</v>
      </c>
      <c r="H108" s="28">
        <f t="shared" si="100"/>
        <v>0</v>
      </c>
      <c r="I108" s="92" t="str">
        <f t="shared" si="101"/>
        <v/>
      </c>
      <c r="J108" s="134"/>
      <c r="K108" s="134"/>
      <c r="L108" s="3" t="str">
        <f t="shared" si="102"/>
        <v>-</v>
      </c>
      <c r="M108" s="92" t="str">
        <f t="shared" si="103"/>
        <v/>
      </c>
      <c r="N108" s="134" t="s">
        <v>86</v>
      </c>
      <c r="O108" s="134" t="s">
        <v>86</v>
      </c>
      <c r="P108" s="3" t="str">
        <f t="shared" si="104"/>
        <v>-</v>
      </c>
      <c r="Q108" s="43"/>
      <c r="R108" s="3" t="str">
        <f t="shared" si="105"/>
        <v>-</v>
      </c>
      <c r="S108" s="3" t="str">
        <f t="shared" si="106"/>
        <v>-</v>
      </c>
      <c r="T108" s="15" t="str">
        <f t="shared" si="107"/>
        <v>-</v>
      </c>
      <c r="U108" s="18" t="str">
        <f t="shared" si="108"/>
        <v>-</v>
      </c>
      <c r="V108" s="3" t="str">
        <f t="shared" si="109"/>
        <v>-</v>
      </c>
      <c r="W108" s="3" t="str">
        <f t="shared" si="110"/>
        <v>-</v>
      </c>
      <c r="Y108" s="3" t="str">
        <f t="shared" si="111"/>
        <v>-</v>
      </c>
      <c r="Z108" s="15" t="str">
        <f t="shared" si="112"/>
        <v>-</v>
      </c>
      <c r="AA108" s="18" t="str">
        <f t="shared" si="113"/>
        <v>-</v>
      </c>
      <c r="AB108" s="3" t="str">
        <f t="shared" si="114"/>
        <v>-</v>
      </c>
    </row>
    <row r="109" spans="1:28" ht="12.75" customHeight="1" x14ac:dyDescent="0.2">
      <c r="A109" s="34" t="s">
        <v>160</v>
      </c>
      <c r="B109" s="46" t="s">
        <v>55</v>
      </c>
      <c r="C109" s="132"/>
      <c r="D109" s="21"/>
      <c r="E109" s="138"/>
      <c r="F109" s="133"/>
      <c r="G109" s="28">
        <f t="shared" si="99"/>
        <v>0</v>
      </c>
      <c r="H109" s="28">
        <f t="shared" si="100"/>
        <v>0</v>
      </c>
      <c r="I109" s="92" t="str">
        <f t="shared" si="101"/>
        <v/>
      </c>
      <c r="J109" s="134"/>
      <c r="K109" s="134"/>
      <c r="L109" s="3" t="str">
        <f t="shared" si="102"/>
        <v>-</v>
      </c>
      <c r="M109" s="92" t="str">
        <f t="shared" si="103"/>
        <v/>
      </c>
      <c r="N109" s="134" t="s">
        <v>86</v>
      </c>
      <c r="O109" s="134" t="s">
        <v>86</v>
      </c>
      <c r="P109" s="3" t="str">
        <f t="shared" si="104"/>
        <v>-</v>
      </c>
      <c r="Q109" s="43"/>
      <c r="R109" s="3" t="str">
        <f t="shared" si="105"/>
        <v>-</v>
      </c>
      <c r="S109" s="3" t="str">
        <f t="shared" si="106"/>
        <v>-</v>
      </c>
      <c r="T109" s="15" t="str">
        <f t="shared" si="107"/>
        <v>-</v>
      </c>
      <c r="U109" s="18" t="str">
        <f t="shared" si="108"/>
        <v>-</v>
      </c>
      <c r="V109" s="3" t="str">
        <f t="shared" si="109"/>
        <v>-</v>
      </c>
      <c r="W109" s="3" t="str">
        <f t="shared" si="110"/>
        <v>-</v>
      </c>
      <c r="Y109" s="3" t="str">
        <f t="shared" si="111"/>
        <v>-</v>
      </c>
      <c r="Z109" s="15" t="str">
        <f t="shared" si="112"/>
        <v>-</v>
      </c>
      <c r="AA109" s="18" t="str">
        <f t="shared" si="113"/>
        <v>-</v>
      </c>
      <c r="AB109" s="3" t="str">
        <f t="shared" si="114"/>
        <v>-</v>
      </c>
    </row>
    <row r="110" spans="1:28" ht="12.75" customHeight="1" x14ac:dyDescent="0.2">
      <c r="A110" s="34" t="s">
        <v>190</v>
      </c>
      <c r="B110" s="46" t="s">
        <v>22</v>
      </c>
      <c r="C110" s="132"/>
      <c r="D110" s="21"/>
      <c r="E110" s="138"/>
      <c r="F110" s="133"/>
      <c r="G110" s="28">
        <f t="shared" si="99"/>
        <v>0</v>
      </c>
      <c r="H110" s="28">
        <f t="shared" si="100"/>
        <v>0</v>
      </c>
      <c r="I110" s="92" t="str">
        <f t="shared" si="101"/>
        <v/>
      </c>
      <c r="J110" s="134"/>
      <c r="K110" s="134"/>
      <c r="L110" s="3" t="str">
        <f t="shared" si="102"/>
        <v>-</v>
      </c>
      <c r="M110" s="92" t="str">
        <f t="shared" si="103"/>
        <v/>
      </c>
      <c r="N110" s="134" t="s">
        <v>86</v>
      </c>
      <c r="O110" s="134" t="s">
        <v>86</v>
      </c>
      <c r="P110" s="3" t="str">
        <f t="shared" si="104"/>
        <v>-</v>
      </c>
      <c r="Q110" s="43"/>
      <c r="R110" s="3" t="str">
        <f t="shared" si="105"/>
        <v>-</v>
      </c>
      <c r="S110" s="3" t="str">
        <f t="shared" si="106"/>
        <v>-</v>
      </c>
      <c r="T110" s="15" t="str">
        <f t="shared" si="107"/>
        <v>-</v>
      </c>
      <c r="U110" s="18" t="str">
        <f t="shared" si="108"/>
        <v>-</v>
      </c>
      <c r="V110" s="3" t="str">
        <f t="shared" si="109"/>
        <v>-</v>
      </c>
      <c r="W110" s="3" t="str">
        <f t="shared" si="110"/>
        <v>-</v>
      </c>
      <c r="Y110" s="3" t="str">
        <f t="shared" si="111"/>
        <v>-</v>
      </c>
      <c r="Z110" s="15" t="str">
        <f t="shared" si="112"/>
        <v>-</v>
      </c>
      <c r="AA110" s="18" t="str">
        <f t="shared" si="113"/>
        <v>-</v>
      </c>
      <c r="AB110" s="3" t="str">
        <f t="shared" si="114"/>
        <v>-</v>
      </c>
    </row>
    <row r="111" spans="1:28" ht="12.75" customHeight="1" x14ac:dyDescent="0.2">
      <c r="A111" s="34" t="s">
        <v>91</v>
      </c>
      <c r="B111" s="46" t="s">
        <v>53</v>
      </c>
      <c r="C111" s="132"/>
      <c r="D111" s="21"/>
      <c r="E111" s="138"/>
      <c r="F111" s="133"/>
      <c r="G111" s="28">
        <f t="shared" si="99"/>
        <v>0</v>
      </c>
      <c r="H111" s="28">
        <f t="shared" si="100"/>
        <v>0</v>
      </c>
      <c r="I111" s="92" t="str">
        <f t="shared" si="101"/>
        <v/>
      </c>
      <c r="J111" s="134"/>
      <c r="K111" s="134"/>
      <c r="L111" s="3" t="str">
        <f t="shared" si="102"/>
        <v>-</v>
      </c>
      <c r="M111" s="92" t="str">
        <f t="shared" si="103"/>
        <v/>
      </c>
      <c r="N111" s="134" t="s">
        <v>86</v>
      </c>
      <c r="O111" s="134" t="s">
        <v>86</v>
      </c>
      <c r="P111" s="3" t="str">
        <f t="shared" si="104"/>
        <v>-</v>
      </c>
      <c r="Q111" s="43"/>
      <c r="R111" s="3" t="str">
        <f t="shared" si="105"/>
        <v>-</v>
      </c>
      <c r="S111" s="3" t="str">
        <f t="shared" si="106"/>
        <v>-</v>
      </c>
      <c r="T111" s="15" t="str">
        <f t="shared" si="107"/>
        <v>-</v>
      </c>
      <c r="U111" s="18" t="str">
        <f t="shared" si="108"/>
        <v>-</v>
      </c>
      <c r="V111" s="3" t="str">
        <f t="shared" si="109"/>
        <v>-</v>
      </c>
      <c r="W111" s="3" t="str">
        <f t="shared" si="110"/>
        <v>-</v>
      </c>
      <c r="Y111" s="3" t="str">
        <f t="shared" si="111"/>
        <v>-</v>
      </c>
      <c r="Z111" s="15" t="str">
        <f t="shared" si="112"/>
        <v>-</v>
      </c>
      <c r="AA111" s="18" t="str">
        <f t="shared" si="113"/>
        <v>-</v>
      </c>
      <c r="AB111" s="3" t="str">
        <f t="shared" si="114"/>
        <v>-</v>
      </c>
    </row>
    <row r="112" spans="1:28" ht="12.75" customHeight="1" x14ac:dyDescent="0.2">
      <c r="A112" s="34"/>
      <c r="B112" s="46"/>
      <c r="C112" s="132"/>
      <c r="D112" s="21"/>
      <c r="E112" s="138"/>
      <c r="F112" s="133"/>
      <c r="G112" s="28">
        <f>E112+F112</f>
        <v>0</v>
      </c>
      <c r="H112" s="28">
        <f t="shared" si="100"/>
        <v>0</v>
      </c>
      <c r="I112" s="92" t="str">
        <f t="shared" si="101"/>
        <v/>
      </c>
      <c r="J112" s="134"/>
      <c r="K112" s="134"/>
      <c r="L112" s="3" t="str">
        <f t="shared" si="102"/>
        <v>-</v>
      </c>
      <c r="M112" s="92" t="str">
        <f t="shared" si="103"/>
        <v/>
      </c>
      <c r="N112" s="134" t="s">
        <v>86</v>
      </c>
      <c r="O112" s="134" t="s">
        <v>86</v>
      </c>
      <c r="P112" s="3" t="str">
        <f t="shared" si="104"/>
        <v>-</v>
      </c>
      <c r="Q112" s="43"/>
      <c r="R112" s="3" t="str">
        <f t="shared" si="105"/>
        <v>-</v>
      </c>
      <c r="S112" s="3" t="str">
        <f t="shared" si="106"/>
        <v>-</v>
      </c>
      <c r="T112" s="15" t="str">
        <f t="shared" si="107"/>
        <v>-</v>
      </c>
      <c r="U112" s="18" t="str">
        <f t="shared" si="108"/>
        <v>-</v>
      </c>
      <c r="V112" s="3" t="str">
        <f t="shared" si="109"/>
        <v>-</v>
      </c>
      <c r="W112" s="3" t="str">
        <f t="shared" si="110"/>
        <v>-</v>
      </c>
      <c r="Y112" s="3" t="str">
        <f t="shared" si="111"/>
        <v>-</v>
      </c>
      <c r="Z112" s="15" t="str">
        <f t="shared" si="112"/>
        <v>-</v>
      </c>
      <c r="AA112" s="18" t="str">
        <f t="shared" si="113"/>
        <v>-</v>
      </c>
      <c r="AB112" s="3" t="str">
        <f t="shared" si="114"/>
        <v>-</v>
      </c>
    </row>
    <row r="113" spans="1:28" s="20" customFormat="1" ht="12.75" customHeight="1" x14ac:dyDescent="0.2">
      <c r="A113" s="24">
        <v>10</v>
      </c>
      <c r="B113" s="47" t="s">
        <v>357</v>
      </c>
      <c r="C113" s="30">
        <f>ROUND(SUM(C104:C112),0)</f>
        <v>0</v>
      </c>
      <c r="D113" s="44"/>
      <c r="E113" s="30">
        <f>ROUND(SUM(E104:E112),0)</f>
        <v>0</v>
      </c>
      <c r="F113" s="48">
        <f>ROUND(SUM(F104:F112),0)</f>
        <v>0</v>
      </c>
      <c r="G113" s="30">
        <f>ROUND(SUM(G104:G112),0)</f>
        <v>0</v>
      </c>
      <c r="H113" s="30">
        <f>SUM(H104:H112)</f>
        <v>0</v>
      </c>
      <c r="I113" s="92"/>
      <c r="J113" s="6"/>
      <c r="K113" s="6"/>
      <c r="L113" s="6"/>
      <c r="M113" s="9"/>
      <c r="N113" s="6"/>
      <c r="O113" s="6"/>
      <c r="P113" s="6"/>
      <c r="R113" s="4">
        <f>ROUND(SUM(R104:R112),0)</f>
        <v>0</v>
      </c>
      <c r="S113" s="4">
        <f t="shared" ref="S113:W113" si="115">ROUND(SUM(S104:S112),0)</f>
        <v>0</v>
      </c>
      <c r="T113" s="16">
        <f t="shared" si="115"/>
        <v>0</v>
      </c>
      <c r="U113" s="19">
        <f t="shared" si="115"/>
        <v>0</v>
      </c>
      <c r="V113" s="4">
        <f t="shared" si="115"/>
        <v>0</v>
      </c>
      <c r="W113" s="4">
        <f t="shared" si="115"/>
        <v>0</v>
      </c>
      <c r="Y113" s="4">
        <f>ROUND(SUM(Y104:Y112),0)</f>
        <v>0</v>
      </c>
      <c r="Z113" s="16">
        <f>ROUND(SUM(Z104:Z112),0)</f>
        <v>0</v>
      </c>
      <c r="AA113" s="19">
        <f>ROUND(SUM(AA104:AA112),0)</f>
        <v>0</v>
      </c>
      <c r="AB113" s="4">
        <f>ROUND(SUM(AB104:AB112),0)</f>
        <v>0</v>
      </c>
    </row>
    <row r="114" spans="1:28" ht="12.75" customHeight="1" thickBot="1" x14ac:dyDescent="0.25">
      <c r="B114" s="1"/>
      <c r="I114" s="92"/>
      <c r="J114" s="6"/>
      <c r="K114" s="6"/>
      <c r="L114" s="6"/>
      <c r="M114" s="9"/>
      <c r="N114" s="6"/>
      <c r="O114" s="6"/>
      <c r="P114" s="6"/>
    </row>
    <row r="115" spans="1:28" ht="14.25" customHeight="1" thickBot="1" x14ac:dyDescent="0.25">
      <c r="A115" s="392" t="s">
        <v>202</v>
      </c>
      <c r="B115" s="415"/>
      <c r="C115" s="415"/>
      <c r="D115" s="415"/>
      <c r="E115" s="415"/>
      <c r="F115" s="415"/>
      <c r="G115" s="415"/>
      <c r="H115" s="416"/>
      <c r="I115" s="92"/>
      <c r="J115" s="6"/>
      <c r="K115" s="6"/>
      <c r="L115" s="6"/>
      <c r="M115" s="9"/>
      <c r="N115" s="6"/>
      <c r="O115" s="6"/>
      <c r="P115" s="6"/>
    </row>
    <row r="116" spans="1:28" ht="12.75" customHeight="1" x14ac:dyDescent="0.2">
      <c r="B116" s="1"/>
      <c r="I116" s="92"/>
      <c r="J116" s="6"/>
      <c r="K116" s="6"/>
      <c r="L116" s="6"/>
      <c r="M116" s="9"/>
      <c r="N116" s="6"/>
      <c r="O116" s="6"/>
      <c r="P116" s="6"/>
    </row>
    <row r="117" spans="1:28" s="20" customFormat="1" ht="12.75" customHeight="1" x14ac:dyDescent="0.2">
      <c r="A117" s="106">
        <v>11</v>
      </c>
      <c r="B117" s="411" t="s">
        <v>198</v>
      </c>
      <c r="C117" s="412"/>
      <c r="D117" s="412"/>
      <c r="E117" s="412"/>
      <c r="F117" s="412"/>
      <c r="G117" s="412"/>
      <c r="H117" s="413"/>
      <c r="I117" s="92"/>
      <c r="J117" s="6"/>
      <c r="K117" s="6"/>
      <c r="L117" s="6"/>
      <c r="M117" s="9"/>
      <c r="N117" s="6"/>
      <c r="O117" s="6"/>
      <c r="P117" s="6"/>
      <c r="R117" s="2" t="s">
        <v>66</v>
      </c>
      <c r="S117" s="2" t="s">
        <v>67</v>
      </c>
      <c r="T117" s="14" t="s">
        <v>68</v>
      </c>
      <c r="U117" s="17" t="s">
        <v>66</v>
      </c>
      <c r="V117" s="2" t="s">
        <v>67</v>
      </c>
      <c r="W117" s="2" t="s">
        <v>68</v>
      </c>
      <c r="Y117" s="2" t="s">
        <v>86</v>
      </c>
      <c r="Z117" s="14" t="s">
        <v>182</v>
      </c>
      <c r="AA117" s="17" t="s">
        <v>86</v>
      </c>
      <c r="AB117" s="2" t="s">
        <v>182</v>
      </c>
    </row>
    <row r="118" spans="1:28" s="20" customFormat="1" ht="12.75" customHeight="1" x14ac:dyDescent="0.2">
      <c r="A118" s="398" t="s">
        <v>231</v>
      </c>
      <c r="B118" s="399"/>
      <c r="C118" s="399"/>
      <c r="D118" s="399"/>
      <c r="E118" s="399"/>
      <c r="F118" s="399"/>
      <c r="G118" s="399"/>
      <c r="H118" s="399"/>
      <c r="I118" s="399"/>
      <c r="J118" s="399"/>
      <c r="K118" s="399"/>
      <c r="L118" s="399"/>
      <c r="M118" s="399"/>
      <c r="N118" s="399"/>
      <c r="O118" s="399"/>
      <c r="P118" s="400"/>
      <c r="R118" s="140"/>
      <c r="S118" s="140"/>
      <c r="T118" s="141"/>
      <c r="U118" s="142"/>
      <c r="V118" s="140"/>
      <c r="W118" s="140"/>
      <c r="Y118" s="140"/>
      <c r="Z118" s="141"/>
      <c r="AA118" s="142"/>
      <c r="AB118" s="140"/>
    </row>
    <row r="119" spans="1:28" ht="12.75" customHeight="1" x14ac:dyDescent="0.2">
      <c r="A119" s="107" t="s">
        <v>92</v>
      </c>
      <c r="B119" s="104" t="s">
        <v>56</v>
      </c>
      <c r="C119" s="135"/>
      <c r="D119" s="21"/>
      <c r="E119" s="135"/>
      <c r="F119" s="136"/>
      <c r="G119" s="105">
        <f t="shared" ref="G119:G127" si="116">E119+F119</f>
        <v>0</v>
      </c>
      <c r="H119" s="105">
        <f t="shared" ref="H119:H127" si="117">C119-G119</f>
        <v>0</v>
      </c>
      <c r="I119" s="92" t="str">
        <f t="shared" ref="I119:I127" si="118">IF(AND($C119="",$E119="",$F119=""),"",IF(AND(OR($C119&lt;&gt;"",$G119&lt;&gt;""),OR(J119="",K119="")),"Select values! -&gt;",""))</f>
        <v/>
      </c>
      <c r="J119" s="134"/>
      <c r="K119" s="134"/>
      <c r="L119" s="3" t="str">
        <f t="shared" ref="L119:L127" si="119">IF(J119=K119,"-", "Allocation change")</f>
        <v>-</v>
      </c>
      <c r="M119" s="92" t="str">
        <f t="shared" ref="M119:M127" si="120">IF(AND($C119="",$E119="",$F119=""),"",IF(AND(OR($C119&lt;&gt;"",$G119&lt;&gt;""),OR(N119="",O119="")),"Select values! -&gt;",""))</f>
        <v/>
      </c>
      <c r="N119" s="134" t="s">
        <v>86</v>
      </c>
      <c r="O119" s="134" t="s">
        <v>86</v>
      </c>
      <c r="P119" s="3" t="str">
        <f t="shared" ref="P119:P127" si="121">IF(N119=O119,"-","Origin change")</f>
        <v>-</v>
      </c>
      <c r="Q119" s="43"/>
      <c r="R119" s="3" t="str">
        <f t="shared" ref="R119:R127" si="122">IF(J119="Internal",C119,"-")</f>
        <v>-</v>
      </c>
      <c r="S119" s="3" t="str">
        <f t="shared" ref="S119:S127" si="123">IF(J119="Related",C119,"-")</f>
        <v>-</v>
      </c>
      <c r="T119" s="15" t="str">
        <f t="shared" ref="T119:T127" si="124">IF(J119="External",C119,"-")</f>
        <v>-</v>
      </c>
      <c r="U119" s="18" t="str">
        <f t="shared" ref="U119:U127" si="125">IF(K119="Internal",G119,"-")</f>
        <v>-</v>
      </c>
      <c r="V119" s="3" t="str">
        <f t="shared" ref="V119:V127" si="126">IF(K119="Related",G119,"-")</f>
        <v>-</v>
      </c>
      <c r="W119" s="3" t="str">
        <f t="shared" ref="W119:W127" si="127">IF(K119="External",G119,"-")</f>
        <v>-</v>
      </c>
      <c r="Y119" s="3" t="str">
        <f t="shared" ref="Y119:Y127" si="128">IF($N119="Canadian",IF($C119="","-",$C119),"-")</f>
        <v>-</v>
      </c>
      <c r="Z119" s="15" t="str">
        <f t="shared" ref="Z119:Z127" si="129">IF($N119="Non-Canadian",IF($C119="","-",$C119),"-")</f>
        <v>-</v>
      </c>
      <c r="AA119" s="18" t="str">
        <f t="shared" ref="AA119:AA127" si="130">IF($O119="Canadian",IF($G119=0,"-",$G119),"-")</f>
        <v>-</v>
      </c>
      <c r="AB119" s="3" t="str">
        <f t="shared" ref="AB119:AB127" si="131">IF($O119="Non-Canadian",IF($G119=0,"-",$G119),"-")</f>
        <v>-</v>
      </c>
    </row>
    <row r="120" spans="1:28" ht="12.75" customHeight="1" x14ac:dyDescent="0.2">
      <c r="A120" s="34" t="s">
        <v>161</v>
      </c>
      <c r="B120" s="46" t="s">
        <v>191</v>
      </c>
      <c r="C120" s="132"/>
      <c r="D120" s="21"/>
      <c r="E120" s="132"/>
      <c r="F120" s="133"/>
      <c r="G120" s="28">
        <f t="shared" si="116"/>
        <v>0</v>
      </c>
      <c r="H120" s="28">
        <f t="shared" si="117"/>
        <v>0</v>
      </c>
      <c r="I120" s="92" t="str">
        <f t="shared" si="118"/>
        <v/>
      </c>
      <c r="J120" s="134"/>
      <c r="K120" s="134"/>
      <c r="L120" s="3" t="str">
        <f t="shared" si="119"/>
        <v>-</v>
      </c>
      <c r="M120" s="92" t="str">
        <f t="shared" si="120"/>
        <v/>
      </c>
      <c r="N120" s="134" t="s">
        <v>86</v>
      </c>
      <c r="O120" s="134" t="s">
        <v>86</v>
      </c>
      <c r="P120" s="3" t="str">
        <f t="shared" si="121"/>
        <v>-</v>
      </c>
      <c r="Q120" s="43"/>
      <c r="R120" s="3" t="str">
        <f t="shared" si="122"/>
        <v>-</v>
      </c>
      <c r="S120" s="3" t="str">
        <f t="shared" si="123"/>
        <v>-</v>
      </c>
      <c r="T120" s="15" t="str">
        <f t="shared" si="124"/>
        <v>-</v>
      </c>
      <c r="U120" s="18" t="str">
        <f t="shared" si="125"/>
        <v>-</v>
      </c>
      <c r="V120" s="3" t="str">
        <f t="shared" si="126"/>
        <v>-</v>
      </c>
      <c r="W120" s="3" t="str">
        <f t="shared" si="127"/>
        <v>-</v>
      </c>
      <c r="Y120" s="3" t="str">
        <f t="shared" si="128"/>
        <v>-</v>
      </c>
      <c r="Z120" s="15" t="str">
        <f t="shared" si="129"/>
        <v>-</v>
      </c>
      <c r="AA120" s="18" t="str">
        <f t="shared" si="130"/>
        <v>-</v>
      </c>
      <c r="AB120" s="3" t="str">
        <f t="shared" si="131"/>
        <v>-</v>
      </c>
    </row>
    <row r="121" spans="1:28" ht="12.75" customHeight="1" x14ac:dyDescent="0.2">
      <c r="A121" s="34" t="s">
        <v>93</v>
      </c>
      <c r="B121" s="46" t="s">
        <v>232</v>
      </c>
      <c r="C121" s="132"/>
      <c r="D121" s="21"/>
      <c r="E121" s="132"/>
      <c r="F121" s="133"/>
      <c r="G121" s="28">
        <f t="shared" si="116"/>
        <v>0</v>
      </c>
      <c r="H121" s="28">
        <f t="shared" si="117"/>
        <v>0</v>
      </c>
      <c r="I121" s="92" t="str">
        <f t="shared" si="118"/>
        <v/>
      </c>
      <c r="J121" s="134"/>
      <c r="K121" s="134"/>
      <c r="L121" s="3" t="str">
        <f t="shared" si="119"/>
        <v>-</v>
      </c>
      <c r="M121" s="92" t="str">
        <f t="shared" si="120"/>
        <v/>
      </c>
      <c r="N121" s="134" t="s">
        <v>86</v>
      </c>
      <c r="O121" s="134" t="s">
        <v>86</v>
      </c>
      <c r="P121" s="3" t="str">
        <f t="shared" si="121"/>
        <v>-</v>
      </c>
      <c r="Q121" s="43"/>
      <c r="R121" s="3" t="str">
        <f t="shared" si="122"/>
        <v>-</v>
      </c>
      <c r="S121" s="3" t="str">
        <f t="shared" si="123"/>
        <v>-</v>
      </c>
      <c r="T121" s="15" t="str">
        <f t="shared" si="124"/>
        <v>-</v>
      </c>
      <c r="U121" s="18" t="str">
        <f t="shared" si="125"/>
        <v>-</v>
      </c>
      <c r="V121" s="3" t="str">
        <f t="shared" si="126"/>
        <v>-</v>
      </c>
      <c r="W121" s="3" t="str">
        <f t="shared" si="127"/>
        <v>-</v>
      </c>
      <c r="Y121" s="3" t="str">
        <f t="shared" si="128"/>
        <v>-</v>
      </c>
      <c r="Z121" s="15" t="str">
        <f t="shared" si="129"/>
        <v>-</v>
      </c>
      <c r="AA121" s="18" t="str">
        <f t="shared" si="130"/>
        <v>-</v>
      </c>
      <c r="AB121" s="3" t="str">
        <f t="shared" si="131"/>
        <v>-</v>
      </c>
    </row>
    <row r="122" spans="1:28" ht="12.75" customHeight="1" x14ac:dyDescent="0.2">
      <c r="A122" s="34" t="s">
        <v>162</v>
      </c>
      <c r="B122" s="46" t="s">
        <v>41</v>
      </c>
      <c r="C122" s="132"/>
      <c r="D122" s="21"/>
      <c r="E122" s="132"/>
      <c r="F122" s="133"/>
      <c r="G122" s="28">
        <f t="shared" si="116"/>
        <v>0</v>
      </c>
      <c r="H122" s="28">
        <f t="shared" si="117"/>
        <v>0</v>
      </c>
      <c r="I122" s="92" t="str">
        <f t="shared" si="118"/>
        <v/>
      </c>
      <c r="J122" s="134"/>
      <c r="K122" s="134"/>
      <c r="L122" s="3" t="str">
        <f t="shared" si="119"/>
        <v>-</v>
      </c>
      <c r="M122" s="92" t="str">
        <f t="shared" si="120"/>
        <v/>
      </c>
      <c r="N122" s="134" t="s">
        <v>86</v>
      </c>
      <c r="O122" s="134" t="s">
        <v>86</v>
      </c>
      <c r="P122" s="3" t="str">
        <f t="shared" si="121"/>
        <v>-</v>
      </c>
      <c r="Q122" s="43"/>
      <c r="R122" s="3" t="str">
        <f t="shared" si="122"/>
        <v>-</v>
      </c>
      <c r="S122" s="3" t="str">
        <f t="shared" si="123"/>
        <v>-</v>
      </c>
      <c r="T122" s="15" t="str">
        <f t="shared" si="124"/>
        <v>-</v>
      </c>
      <c r="U122" s="18" t="str">
        <f t="shared" si="125"/>
        <v>-</v>
      </c>
      <c r="V122" s="3" t="str">
        <f t="shared" si="126"/>
        <v>-</v>
      </c>
      <c r="W122" s="3" t="str">
        <f t="shared" si="127"/>
        <v>-</v>
      </c>
      <c r="Y122" s="3" t="str">
        <f t="shared" si="128"/>
        <v>-</v>
      </c>
      <c r="Z122" s="15" t="str">
        <f t="shared" si="129"/>
        <v>-</v>
      </c>
      <c r="AA122" s="18" t="str">
        <f t="shared" si="130"/>
        <v>-</v>
      </c>
      <c r="AB122" s="3" t="str">
        <f t="shared" si="131"/>
        <v>-</v>
      </c>
    </row>
    <row r="123" spans="1:28" ht="12.75" customHeight="1" x14ac:dyDescent="0.2">
      <c r="A123" s="34" t="s">
        <v>163</v>
      </c>
      <c r="B123" s="46" t="s">
        <v>57</v>
      </c>
      <c r="C123" s="132"/>
      <c r="D123" s="21"/>
      <c r="E123" s="132"/>
      <c r="F123" s="133"/>
      <c r="G123" s="28">
        <f t="shared" si="116"/>
        <v>0</v>
      </c>
      <c r="H123" s="28">
        <f t="shared" si="117"/>
        <v>0</v>
      </c>
      <c r="I123" s="92" t="str">
        <f t="shared" si="118"/>
        <v/>
      </c>
      <c r="J123" s="134"/>
      <c r="K123" s="134"/>
      <c r="L123" s="3" t="str">
        <f t="shared" si="119"/>
        <v>-</v>
      </c>
      <c r="M123" s="92" t="str">
        <f t="shared" si="120"/>
        <v/>
      </c>
      <c r="N123" s="134" t="s">
        <v>86</v>
      </c>
      <c r="O123" s="134" t="s">
        <v>86</v>
      </c>
      <c r="P123" s="3" t="str">
        <f t="shared" si="121"/>
        <v>-</v>
      </c>
      <c r="Q123" s="43"/>
      <c r="R123" s="3" t="str">
        <f t="shared" si="122"/>
        <v>-</v>
      </c>
      <c r="S123" s="3" t="str">
        <f t="shared" si="123"/>
        <v>-</v>
      </c>
      <c r="T123" s="15" t="str">
        <f t="shared" si="124"/>
        <v>-</v>
      </c>
      <c r="U123" s="18" t="str">
        <f t="shared" si="125"/>
        <v>-</v>
      </c>
      <c r="V123" s="3" t="str">
        <f t="shared" si="126"/>
        <v>-</v>
      </c>
      <c r="W123" s="3" t="str">
        <f t="shared" si="127"/>
        <v>-</v>
      </c>
      <c r="Y123" s="3" t="str">
        <f t="shared" si="128"/>
        <v>-</v>
      </c>
      <c r="Z123" s="15" t="str">
        <f t="shared" si="129"/>
        <v>-</v>
      </c>
      <c r="AA123" s="18" t="str">
        <f t="shared" si="130"/>
        <v>-</v>
      </c>
      <c r="AB123" s="3" t="str">
        <f t="shared" si="131"/>
        <v>-</v>
      </c>
    </row>
    <row r="124" spans="1:28" ht="12.75" customHeight="1" x14ac:dyDescent="0.2">
      <c r="A124" s="34" t="s">
        <v>94</v>
      </c>
      <c r="B124" s="46" t="s">
        <v>42</v>
      </c>
      <c r="C124" s="132"/>
      <c r="D124" s="21"/>
      <c r="E124" s="132"/>
      <c r="F124" s="133"/>
      <c r="G124" s="28">
        <f t="shared" si="116"/>
        <v>0</v>
      </c>
      <c r="H124" s="28">
        <f t="shared" si="117"/>
        <v>0</v>
      </c>
      <c r="I124" s="92" t="str">
        <f t="shared" si="118"/>
        <v/>
      </c>
      <c r="J124" s="134"/>
      <c r="K124" s="134"/>
      <c r="L124" s="3" t="str">
        <f t="shared" si="119"/>
        <v>-</v>
      </c>
      <c r="M124" s="92" t="str">
        <f t="shared" si="120"/>
        <v/>
      </c>
      <c r="N124" s="134" t="s">
        <v>86</v>
      </c>
      <c r="O124" s="134" t="s">
        <v>86</v>
      </c>
      <c r="P124" s="3" t="str">
        <f t="shared" si="121"/>
        <v>-</v>
      </c>
      <c r="Q124" s="43"/>
      <c r="R124" s="3" t="str">
        <f t="shared" si="122"/>
        <v>-</v>
      </c>
      <c r="S124" s="3" t="str">
        <f t="shared" si="123"/>
        <v>-</v>
      </c>
      <c r="T124" s="15" t="str">
        <f t="shared" si="124"/>
        <v>-</v>
      </c>
      <c r="U124" s="18" t="str">
        <f t="shared" si="125"/>
        <v>-</v>
      </c>
      <c r="V124" s="3" t="str">
        <f t="shared" si="126"/>
        <v>-</v>
      </c>
      <c r="W124" s="3" t="str">
        <f t="shared" si="127"/>
        <v>-</v>
      </c>
      <c r="Y124" s="3" t="str">
        <f t="shared" si="128"/>
        <v>-</v>
      </c>
      <c r="Z124" s="15" t="str">
        <f t="shared" si="129"/>
        <v>-</v>
      </c>
      <c r="AA124" s="18" t="str">
        <f t="shared" si="130"/>
        <v>-</v>
      </c>
      <c r="AB124" s="3" t="str">
        <f t="shared" si="131"/>
        <v>-</v>
      </c>
    </row>
    <row r="125" spans="1:28" ht="12.75" customHeight="1" x14ac:dyDescent="0.2">
      <c r="A125" s="34" t="s">
        <v>164</v>
      </c>
      <c r="B125" s="46" t="s">
        <v>58</v>
      </c>
      <c r="C125" s="132"/>
      <c r="D125" s="21"/>
      <c r="E125" s="132"/>
      <c r="F125" s="133"/>
      <c r="G125" s="28">
        <f t="shared" si="116"/>
        <v>0</v>
      </c>
      <c r="H125" s="28">
        <f t="shared" si="117"/>
        <v>0</v>
      </c>
      <c r="I125" s="92" t="str">
        <f t="shared" si="118"/>
        <v/>
      </c>
      <c r="J125" s="134"/>
      <c r="K125" s="134"/>
      <c r="L125" s="3" t="str">
        <f t="shared" si="119"/>
        <v>-</v>
      </c>
      <c r="M125" s="92" t="str">
        <f t="shared" si="120"/>
        <v/>
      </c>
      <c r="N125" s="134" t="s">
        <v>86</v>
      </c>
      <c r="O125" s="134" t="s">
        <v>86</v>
      </c>
      <c r="P125" s="3" t="str">
        <f t="shared" si="121"/>
        <v>-</v>
      </c>
      <c r="Q125" s="43"/>
      <c r="R125" s="3" t="str">
        <f t="shared" si="122"/>
        <v>-</v>
      </c>
      <c r="S125" s="3" t="str">
        <f t="shared" si="123"/>
        <v>-</v>
      </c>
      <c r="T125" s="15" t="str">
        <f t="shared" si="124"/>
        <v>-</v>
      </c>
      <c r="U125" s="18" t="str">
        <f t="shared" si="125"/>
        <v>-</v>
      </c>
      <c r="V125" s="3" t="str">
        <f t="shared" si="126"/>
        <v>-</v>
      </c>
      <c r="W125" s="3" t="str">
        <f t="shared" si="127"/>
        <v>-</v>
      </c>
      <c r="Y125" s="3" t="str">
        <f t="shared" si="128"/>
        <v>-</v>
      </c>
      <c r="Z125" s="15" t="str">
        <f t="shared" si="129"/>
        <v>-</v>
      </c>
      <c r="AA125" s="18" t="str">
        <f t="shared" si="130"/>
        <v>-</v>
      </c>
      <c r="AB125" s="3" t="str">
        <f t="shared" si="131"/>
        <v>-</v>
      </c>
    </row>
    <row r="126" spans="1:28" ht="12.75" customHeight="1" x14ac:dyDescent="0.2">
      <c r="A126" s="34" t="s">
        <v>95</v>
      </c>
      <c r="B126" s="46" t="s">
        <v>53</v>
      </c>
      <c r="C126" s="132"/>
      <c r="D126" s="21"/>
      <c r="E126" s="132"/>
      <c r="F126" s="133"/>
      <c r="G126" s="28">
        <f t="shared" si="116"/>
        <v>0</v>
      </c>
      <c r="H126" s="28">
        <f t="shared" si="117"/>
        <v>0</v>
      </c>
      <c r="I126" s="92" t="str">
        <f t="shared" si="118"/>
        <v/>
      </c>
      <c r="J126" s="134"/>
      <c r="K126" s="134"/>
      <c r="L126" s="3" t="str">
        <f t="shared" si="119"/>
        <v>-</v>
      </c>
      <c r="M126" s="92" t="str">
        <f t="shared" si="120"/>
        <v/>
      </c>
      <c r="N126" s="134" t="s">
        <v>86</v>
      </c>
      <c r="O126" s="134" t="s">
        <v>86</v>
      </c>
      <c r="P126" s="3" t="str">
        <f t="shared" si="121"/>
        <v>-</v>
      </c>
      <c r="Q126" s="43"/>
      <c r="R126" s="3" t="str">
        <f t="shared" si="122"/>
        <v>-</v>
      </c>
      <c r="S126" s="3" t="str">
        <f t="shared" si="123"/>
        <v>-</v>
      </c>
      <c r="T126" s="15" t="str">
        <f t="shared" si="124"/>
        <v>-</v>
      </c>
      <c r="U126" s="18" t="str">
        <f t="shared" si="125"/>
        <v>-</v>
      </c>
      <c r="V126" s="3" t="str">
        <f t="shared" si="126"/>
        <v>-</v>
      </c>
      <c r="W126" s="3" t="str">
        <f t="shared" si="127"/>
        <v>-</v>
      </c>
      <c r="Y126" s="3" t="str">
        <f t="shared" si="128"/>
        <v>-</v>
      </c>
      <c r="Z126" s="15" t="str">
        <f t="shared" si="129"/>
        <v>-</v>
      </c>
      <c r="AA126" s="18" t="str">
        <f t="shared" si="130"/>
        <v>-</v>
      </c>
      <c r="AB126" s="3" t="str">
        <f t="shared" si="131"/>
        <v>-</v>
      </c>
    </row>
    <row r="127" spans="1:28" ht="12.75" customHeight="1" x14ac:dyDescent="0.2">
      <c r="A127" s="34"/>
      <c r="B127" s="46"/>
      <c r="C127" s="132"/>
      <c r="D127" s="21"/>
      <c r="E127" s="132"/>
      <c r="F127" s="133"/>
      <c r="G127" s="28">
        <f t="shared" si="116"/>
        <v>0</v>
      </c>
      <c r="H127" s="28">
        <f t="shared" si="117"/>
        <v>0</v>
      </c>
      <c r="I127" s="92" t="str">
        <f t="shared" si="118"/>
        <v/>
      </c>
      <c r="J127" s="134"/>
      <c r="K127" s="134"/>
      <c r="L127" s="3" t="str">
        <f t="shared" si="119"/>
        <v>-</v>
      </c>
      <c r="M127" s="92" t="str">
        <f t="shared" si="120"/>
        <v/>
      </c>
      <c r="N127" s="134" t="s">
        <v>86</v>
      </c>
      <c r="O127" s="134" t="s">
        <v>86</v>
      </c>
      <c r="P127" s="3" t="str">
        <f t="shared" si="121"/>
        <v>-</v>
      </c>
      <c r="Q127" s="43"/>
      <c r="R127" s="3" t="str">
        <f t="shared" si="122"/>
        <v>-</v>
      </c>
      <c r="S127" s="3" t="str">
        <f t="shared" si="123"/>
        <v>-</v>
      </c>
      <c r="T127" s="15" t="str">
        <f t="shared" si="124"/>
        <v>-</v>
      </c>
      <c r="U127" s="18" t="str">
        <f t="shared" si="125"/>
        <v>-</v>
      </c>
      <c r="V127" s="3" t="str">
        <f t="shared" si="126"/>
        <v>-</v>
      </c>
      <c r="W127" s="3" t="str">
        <f t="shared" si="127"/>
        <v>-</v>
      </c>
      <c r="Y127" s="3" t="str">
        <f t="shared" si="128"/>
        <v>-</v>
      </c>
      <c r="Z127" s="15" t="str">
        <f t="shared" si="129"/>
        <v>-</v>
      </c>
      <c r="AA127" s="18" t="str">
        <f t="shared" si="130"/>
        <v>-</v>
      </c>
      <c r="AB127" s="3" t="str">
        <f t="shared" si="131"/>
        <v>-</v>
      </c>
    </row>
    <row r="128" spans="1:28" s="20" customFormat="1" ht="12.75" customHeight="1" x14ac:dyDescent="0.2">
      <c r="A128" s="24">
        <v>11</v>
      </c>
      <c r="B128" s="47" t="s">
        <v>233</v>
      </c>
      <c r="C128" s="30">
        <f>ROUND(SUM(C119:C127),0)</f>
        <v>0</v>
      </c>
      <c r="D128" s="44"/>
      <c r="E128" s="30">
        <f>ROUND(SUM(E119:E127),0)</f>
        <v>0</v>
      </c>
      <c r="F128" s="48">
        <f>ROUND(SUM(F119:F127),0)</f>
        <v>0</v>
      </c>
      <c r="G128" s="30">
        <f>ROUND(SUM(G119:G127),0)</f>
        <v>0</v>
      </c>
      <c r="H128" s="30">
        <f>SUM(H119:H127)</f>
        <v>0</v>
      </c>
      <c r="I128" s="92"/>
      <c r="J128" s="6"/>
      <c r="K128" s="6"/>
      <c r="L128" s="6"/>
      <c r="M128" s="9"/>
      <c r="N128" s="6"/>
      <c r="O128" s="6"/>
      <c r="P128" s="6"/>
      <c r="R128" s="4">
        <f>ROUND(SUM(R119:R127),0)</f>
        <v>0</v>
      </c>
      <c r="S128" s="4">
        <f t="shared" ref="S128:W128" si="132">ROUND(SUM(S119:S127),0)</f>
        <v>0</v>
      </c>
      <c r="T128" s="16">
        <f t="shared" si="132"/>
        <v>0</v>
      </c>
      <c r="U128" s="19">
        <f t="shared" si="132"/>
        <v>0</v>
      </c>
      <c r="V128" s="4">
        <f t="shared" si="132"/>
        <v>0</v>
      </c>
      <c r="W128" s="4">
        <f t="shared" si="132"/>
        <v>0</v>
      </c>
      <c r="Y128" s="4">
        <f>ROUND(SUM(Y119:Y127),0)</f>
        <v>0</v>
      </c>
      <c r="Z128" s="16">
        <f>ROUND(SUM(Z119:Z127),0)</f>
        <v>0</v>
      </c>
      <c r="AA128" s="19">
        <f>ROUND(SUM(AA119:AA127),0)</f>
        <v>0</v>
      </c>
      <c r="AB128" s="4">
        <f>ROUND(SUM(AB119:AB127),0)</f>
        <v>0</v>
      </c>
    </row>
    <row r="129" spans="1:28" ht="12.75" customHeight="1" x14ac:dyDescent="0.2">
      <c r="B129" s="1"/>
      <c r="C129" s="21"/>
      <c r="D129" s="21"/>
      <c r="E129" s="21"/>
      <c r="F129" s="31"/>
      <c r="G129" s="22"/>
      <c r="H129" s="22"/>
      <c r="I129" s="92"/>
      <c r="J129" s="6"/>
      <c r="K129" s="6"/>
      <c r="L129" s="6"/>
      <c r="M129" s="9"/>
      <c r="N129" s="6"/>
      <c r="O129" s="6"/>
      <c r="P129" s="6"/>
    </row>
    <row r="130" spans="1:28" s="20" customFormat="1" ht="12.75" customHeight="1" x14ac:dyDescent="0.2">
      <c r="A130" s="24">
        <v>12</v>
      </c>
      <c r="B130" s="387" t="s">
        <v>286</v>
      </c>
      <c r="C130" s="388"/>
      <c r="D130" s="388"/>
      <c r="E130" s="388"/>
      <c r="F130" s="388"/>
      <c r="G130" s="388"/>
      <c r="H130" s="389"/>
      <c r="I130" s="92"/>
      <c r="J130" s="6"/>
      <c r="K130" s="6"/>
      <c r="L130" s="6"/>
      <c r="M130" s="9"/>
      <c r="N130" s="6"/>
      <c r="O130" s="6"/>
      <c r="P130" s="6"/>
      <c r="R130" s="2" t="s">
        <v>66</v>
      </c>
      <c r="S130" s="2" t="s">
        <v>67</v>
      </c>
      <c r="T130" s="14" t="s">
        <v>68</v>
      </c>
      <c r="U130" s="17" t="s">
        <v>66</v>
      </c>
      <c r="V130" s="2" t="s">
        <v>67</v>
      </c>
      <c r="W130" s="2" t="s">
        <v>68</v>
      </c>
      <c r="Y130" s="2" t="s">
        <v>86</v>
      </c>
      <c r="Z130" s="14" t="s">
        <v>182</v>
      </c>
      <c r="AA130" s="17" t="s">
        <v>86</v>
      </c>
      <c r="AB130" s="2" t="s">
        <v>182</v>
      </c>
    </row>
    <row r="131" spans="1:28" ht="12.75" customHeight="1" x14ac:dyDescent="0.2">
      <c r="A131" s="34" t="s">
        <v>96</v>
      </c>
      <c r="B131" s="46" t="s">
        <v>59</v>
      </c>
      <c r="C131" s="132"/>
      <c r="D131" s="21"/>
      <c r="E131" s="132"/>
      <c r="F131" s="133"/>
      <c r="G131" s="28">
        <f t="shared" ref="G131:G143" si="133">E131+F131</f>
        <v>0</v>
      </c>
      <c r="H131" s="28">
        <f t="shared" ref="H131:H143" si="134">C131-G131</f>
        <v>0</v>
      </c>
      <c r="I131" s="92" t="str">
        <f t="shared" ref="I131:I143" si="135">IF(AND($C131="",$E131="",$F131=""),"",IF(AND(OR($C131&lt;&gt;"",$G131&lt;&gt;""),OR(J131="",K131="")),"Select values! -&gt;",""))</f>
        <v/>
      </c>
      <c r="J131" s="134"/>
      <c r="K131" s="134"/>
      <c r="L131" s="3" t="str">
        <f t="shared" ref="L131:L143" si="136">IF(J131=K131,"-", "Allocation change")</f>
        <v>-</v>
      </c>
      <c r="M131" s="92" t="str">
        <f t="shared" ref="M131:M143" si="137">IF(AND($C131="",$E131="",$F131=""),"",IF(AND(OR($C131&lt;&gt;"",$G131&lt;&gt;""),OR(N131="",O131="")),"Select values! -&gt;",""))</f>
        <v/>
      </c>
      <c r="N131" s="134" t="s">
        <v>86</v>
      </c>
      <c r="O131" s="134" t="s">
        <v>86</v>
      </c>
      <c r="P131" s="3" t="str">
        <f t="shared" ref="P131:P143" si="138">IF(N131=O131,"-","Origin change")</f>
        <v>-</v>
      </c>
      <c r="Q131" s="43"/>
      <c r="R131" s="3" t="str">
        <f t="shared" ref="R131:R143" si="139">IF(J131="Internal",C131,"-")</f>
        <v>-</v>
      </c>
      <c r="S131" s="3" t="str">
        <f t="shared" ref="S131:S143" si="140">IF(J131="Related",C131,"-")</f>
        <v>-</v>
      </c>
      <c r="T131" s="15" t="str">
        <f t="shared" ref="T131:T143" si="141">IF(J131="External",C131,"-")</f>
        <v>-</v>
      </c>
      <c r="U131" s="18" t="str">
        <f t="shared" ref="U131:U143" si="142">IF(K131="Internal",G131,"-")</f>
        <v>-</v>
      </c>
      <c r="V131" s="3" t="str">
        <f t="shared" ref="V131:V143" si="143">IF(K131="Related",G131,"-")</f>
        <v>-</v>
      </c>
      <c r="W131" s="3" t="str">
        <f t="shared" ref="W131:W143" si="144">IF(K131="External",G131,"-")</f>
        <v>-</v>
      </c>
      <c r="Y131" s="3" t="str">
        <f t="shared" ref="Y131:Y143" si="145">IF($N131="Canadian",IF($C131="","-",$C131),"-")</f>
        <v>-</v>
      </c>
      <c r="Z131" s="15" t="str">
        <f t="shared" ref="Z131:Z143" si="146">IF($N131="Non-Canadian",IF($C131="","-",$C131),"-")</f>
        <v>-</v>
      </c>
      <c r="AA131" s="18" t="str">
        <f t="shared" ref="AA131:AA143" si="147">IF($O131="Canadian",IF($G131=0,"-",$G131),"-")</f>
        <v>-</v>
      </c>
      <c r="AB131" s="3" t="str">
        <f t="shared" ref="AB131:AB143" si="148">IF($O131="Non-Canadian",IF($G131=0,"-",$G131),"-")</f>
        <v>-</v>
      </c>
    </row>
    <row r="132" spans="1:28" ht="12.75" customHeight="1" x14ac:dyDescent="0.2">
      <c r="A132" s="34" t="s">
        <v>165</v>
      </c>
      <c r="B132" s="46" t="s">
        <v>23</v>
      </c>
      <c r="C132" s="132"/>
      <c r="D132" s="21"/>
      <c r="E132" s="132"/>
      <c r="F132" s="133"/>
      <c r="G132" s="28">
        <f t="shared" si="133"/>
        <v>0</v>
      </c>
      <c r="H132" s="28">
        <f t="shared" si="134"/>
        <v>0</v>
      </c>
      <c r="I132" s="92" t="str">
        <f t="shared" si="135"/>
        <v/>
      </c>
      <c r="J132" s="134"/>
      <c r="K132" s="134"/>
      <c r="L132" s="3" t="str">
        <f t="shared" si="136"/>
        <v>-</v>
      </c>
      <c r="M132" s="92" t="str">
        <f t="shared" si="137"/>
        <v/>
      </c>
      <c r="N132" s="134" t="s">
        <v>86</v>
      </c>
      <c r="O132" s="134" t="s">
        <v>86</v>
      </c>
      <c r="P132" s="3" t="str">
        <f t="shared" si="138"/>
        <v>-</v>
      </c>
      <c r="Q132" s="43"/>
      <c r="R132" s="3" t="str">
        <f t="shared" si="139"/>
        <v>-</v>
      </c>
      <c r="S132" s="3" t="str">
        <f t="shared" si="140"/>
        <v>-</v>
      </c>
      <c r="T132" s="15" t="str">
        <f t="shared" si="141"/>
        <v>-</v>
      </c>
      <c r="U132" s="18" t="str">
        <f t="shared" si="142"/>
        <v>-</v>
      </c>
      <c r="V132" s="3" t="str">
        <f t="shared" si="143"/>
        <v>-</v>
      </c>
      <c r="W132" s="3" t="str">
        <f t="shared" si="144"/>
        <v>-</v>
      </c>
      <c r="Y132" s="3" t="str">
        <f t="shared" si="145"/>
        <v>-</v>
      </c>
      <c r="Z132" s="15" t="str">
        <f t="shared" si="146"/>
        <v>-</v>
      </c>
      <c r="AA132" s="18" t="str">
        <f t="shared" si="147"/>
        <v>-</v>
      </c>
      <c r="AB132" s="3" t="str">
        <f t="shared" si="148"/>
        <v>-</v>
      </c>
    </row>
    <row r="133" spans="1:28" ht="12.75" customHeight="1" x14ac:dyDescent="0.2">
      <c r="A133" s="34" t="s">
        <v>97</v>
      </c>
      <c r="B133" s="46" t="s">
        <v>24</v>
      </c>
      <c r="C133" s="132"/>
      <c r="D133" s="21"/>
      <c r="E133" s="132"/>
      <c r="F133" s="133"/>
      <c r="G133" s="28">
        <f t="shared" si="133"/>
        <v>0</v>
      </c>
      <c r="H133" s="28">
        <f t="shared" si="134"/>
        <v>0</v>
      </c>
      <c r="I133" s="92" t="str">
        <f t="shared" si="135"/>
        <v/>
      </c>
      <c r="J133" s="134"/>
      <c r="K133" s="134"/>
      <c r="L133" s="3" t="str">
        <f t="shared" si="136"/>
        <v>-</v>
      </c>
      <c r="M133" s="92" t="str">
        <f t="shared" si="137"/>
        <v/>
      </c>
      <c r="N133" s="134" t="s">
        <v>86</v>
      </c>
      <c r="O133" s="134" t="s">
        <v>86</v>
      </c>
      <c r="P133" s="3" t="str">
        <f t="shared" si="138"/>
        <v>-</v>
      </c>
      <c r="Q133" s="43"/>
      <c r="R133" s="3" t="str">
        <f t="shared" si="139"/>
        <v>-</v>
      </c>
      <c r="S133" s="3" t="str">
        <f t="shared" si="140"/>
        <v>-</v>
      </c>
      <c r="T133" s="15" t="str">
        <f t="shared" si="141"/>
        <v>-</v>
      </c>
      <c r="U133" s="18" t="str">
        <f t="shared" si="142"/>
        <v>-</v>
      </c>
      <c r="V133" s="3" t="str">
        <f t="shared" si="143"/>
        <v>-</v>
      </c>
      <c r="W133" s="3" t="str">
        <f t="shared" si="144"/>
        <v>-</v>
      </c>
      <c r="Y133" s="3" t="str">
        <f t="shared" si="145"/>
        <v>-</v>
      </c>
      <c r="Z133" s="15" t="str">
        <f t="shared" si="146"/>
        <v>-</v>
      </c>
      <c r="AA133" s="18" t="str">
        <f t="shared" si="147"/>
        <v>-</v>
      </c>
      <c r="AB133" s="3" t="str">
        <f t="shared" si="148"/>
        <v>-</v>
      </c>
    </row>
    <row r="134" spans="1:28" ht="12.75" customHeight="1" x14ac:dyDescent="0.2">
      <c r="A134" s="34" t="s">
        <v>166</v>
      </c>
      <c r="B134" s="46" t="s">
        <v>25</v>
      </c>
      <c r="C134" s="132"/>
      <c r="D134" s="21"/>
      <c r="E134" s="132"/>
      <c r="F134" s="133"/>
      <c r="G134" s="28">
        <f t="shared" si="133"/>
        <v>0</v>
      </c>
      <c r="H134" s="28">
        <f t="shared" si="134"/>
        <v>0</v>
      </c>
      <c r="I134" s="92" t="str">
        <f t="shared" si="135"/>
        <v/>
      </c>
      <c r="J134" s="134"/>
      <c r="K134" s="134"/>
      <c r="L134" s="3" t="str">
        <f t="shared" si="136"/>
        <v>-</v>
      </c>
      <c r="M134" s="92" t="str">
        <f t="shared" si="137"/>
        <v/>
      </c>
      <c r="N134" s="134" t="s">
        <v>86</v>
      </c>
      <c r="O134" s="134" t="s">
        <v>86</v>
      </c>
      <c r="P134" s="3" t="str">
        <f t="shared" si="138"/>
        <v>-</v>
      </c>
      <c r="Q134" s="43"/>
      <c r="R134" s="3" t="str">
        <f t="shared" si="139"/>
        <v>-</v>
      </c>
      <c r="S134" s="3" t="str">
        <f t="shared" si="140"/>
        <v>-</v>
      </c>
      <c r="T134" s="15" t="str">
        <f t="shared" si="141"/>
        <v>-</v>
      </c>
      <c r="U134" s="18" t="str">
        <f t="shared" si="142"/>
        <v>-</v>
      </c>
      <c r="V134" s="3" t="str">
        <f t="shared" si="143"/>
        <v>-</v>
      </c>
      <c r="W134" s="3" t="str">
        <f t="shared" si="144"/>
        <v>-</v>
      </c>
      <c r="Y134" s="3" t="str">
        <f t="shared" si="145"/>
        <v>-</v>
      </c>
      <c r="Z134" s="15" t="str">
        <f t="shared" si="146"/>
        <v>-</v>
      </c>
      <c r="AA134" s="18" t="str">
        <f t="shared" si="147"/>
        <v>-</v>
      </c>
      <c r="AB134" s="3" t="str">
        <f t="shared" si="148"/>
        <v>-</v>
      </c>
    </row>
    <row r="135" spans="1:28" ht="12.75" customHeight="1" x14ac:dyDescent="0.2">
      <c r="A135" s="34" t="s">
        <v>167</v>
      </c>
      <c r="B135" s="46" t="s">
        <v>26</v>
      </c>
      <c r="C135" s="132"/>
      <c r="D135" s="21"/>
      <c r="E135" s="132"/>
      <c r="F135" s="133"/>
      <c r="G135" s="28">
        <f t="shared" si="133"/>
        <v>0</v>
      </c>
      <c r="H135" s="28">
        <f t="shared" si="134"/>
        <v>0</v>
      </c>
      <c r="I135" s="92" t="str">
        <f t="shared" si="135"/>
        <v/>
      </c>
      <c r="J135" s="134"/>
      <c r="K135" s="134"/>
      <c r="L135" s="3" t="str">
        <f t="shared" si="136"/>
        <v>-</v>
      </c>
      <c r="M135" s="92" t="str">
        <f t="shared" si="137"/>
        <v/>
      </c>
      <c r="N135" s="134" t="s">
        <v>86</v>
      </c>
      <c r="O135" s="134" t="s">
        <v>86</v>
      </c>
      <c r="P135" s="3" t="str">
        <f t="shared" si="138"/>
        <v>-</v>
      </c>
      <c r="Q135" s="43"/>
      <c r="R135" s="3" t="str">
        <f t="shared" si="139"/>
        <v>-</v>
      </c>
      <c r="S135" s="3" t="str">
        <f t="shared" si="140"/>
        <v>-</v>
      </c>
      <c r="T135" s="15" t="str">
        <f t="shared" si="141"/>
        <v>-</v>
      </c>
      <c r="U135" s="18" t="str">
        <f t="shared" si="142"/>
        <v>-</v>
      </c>
      <c r="V135" s="3" t="str">
        <f t="shared" si="143"/>
        <v>-</v>
      </c>
      <c r="W135" s="3" t="str">
        <f t="shared" si="144"/>
        <v>-</v>
      </c>
      <c r="Y135" s="3" t="str">
        <f t="shared" si="145"/>
        <v>-</v>
      </c>
      <c r="Z135" s="15" t="str">
        <f t="shared" si="146"/>
        <v>-</v>
      </c>
      <c r="AA135" s="18" t="str">
        <f t="shared" si="147"/>
        <v>-</v>
      </c>
      <c r="AB135" s="3" t="str">
        <f t="shared" si="148"/>
        <v>-</v>
      </c>
    </row>
    <row r="136" spans="1:28" ht="12.75" customHeight="1" x14ac:dyDescent="0.2">
      <c r="A136" s="34" t="s">
        <v>98</v>
      </c>
      <c r="B136" s="46" t="s">
        <v>358</v>
      </c>
      <c r="C136" s="132"/>
      <c r="D136" s="21"/>
      <c r="E136" s="132"/>
      <c r="F136" s="133"/>
      <c r="G136" s="28">
        <f t="shared" si="133"/>
        <v>0</v>
      </c>
      <c r="H136" s="28">
        <f t="shared" si="134"/>
        <v>0</v>
      </c>
      <c r="I136" s="92" t="str">
        <f t="shared" si="135"/>
        <v/>
      </c>
      <c r="J136" s="134"/>
      <c r="K136" s="134"/>
      <c r="L136" s="3" t="str">
        <f t="shared" si="136"/>
        <v>-</v>
      </c>
      <c r="M136" s="92" t="str">
        <f t="shared" si="137"/>
        <v/>
      </c>
      <c r="N136" s="134" t="s">
        <v>86</v>
      </c>
      <c r="O136" s="134" t="s">
        <v>86</v>
      </c>
      <c r="P136" s="3" t="str">
        <f t="shared" si="138"/>
        <v>-</v>
      </c>
      <c r="Q136" s="43"/>
      <c r="R136" s="3" t="str">
        <f t="shared" si="139"/>
        <v>-</v>
      </c>
      <c r="S136" s="3" t="str">
        <f t="shared" si="140"/>
        <v>-</v>
      </c>
      <c r="T136" s="15" t="str">
        <f t="shared" si="141"/>
        <v>-</v>
      </c>
      <c r="U136" s="18" t="str">
        <f t="shared" si="142"/>
        <v>-</v>
      </c>
      <c r="V136" s="3" t="str">
        <f t="shared" si="143"/>
        <v>-</v>
      </c>
      <c r="W136" s="3" t="str">
        <f t="shared" si="144"/>
        <v>-</v>
      </c>
      <c r="Y136" s="3" t="str">
        <f t="shared" si="145"/>
        <v>-</v>
      </c>
      <c r="Z136" s="15" t="str">
        <f t="shared" si="146"/>
        <v>-</v>
      </c>
      <c r="AA136" s="18" t="str">
        <f t="shared" si="147"/>
        <v>-</v>
      </c>
      <c r="AB136" s="3" t="str">
        <f t="shared" si="148"/>
        <v>-</v>
      </c>
    </row>
    <row r="137" spans="1:28" ht="12.75" customHeight="1" x14ac:dyDescent="0.2">
      <c r="A137" s="34" t="s">
        <v>168</v>
      </c>
      <c r="B137" s="46" t="s">
        <v>359</v>
      </c>
      <c r="C137" s="132"/>
      <c r="D137" s="21"/>
      <c r="E137" s="132"/>
      <c r="F137" s="133"/>
      <c r="G137" s="28">
        <f t="shared" si="133"/>
        <v>0</v>
      </c>
      <c r="H137" s="28">
        <f t="shared" si="134"/>
        <v>0</v>
      </c>
      <c r="I137" s="92" t="str">
        <f t="shared" si="135"/>
        <v/>
      </c>
      <c r="J137" s="134"/>
      <c r="K137" s="134"/>
      <c r="L137" s="3" t="str">
        <f t="shared" si="136"/>
        <v>-</v>
      </c>
      <c r="M137" s="92" t="str">
        <f t="shared" si="137"/>
        <v/>
      </c>
      <c r="N137" s="134" t="s">
        <v>86</v>
      </c>
      <c r="O137" s="134" t="s">
        <v>86</v>
      </c>
      <c r="P137" s="3" t="str">
        <f t="shared" si="138"/>
        <v>-</v>
      </c>
      <c r="Q137" s="43"/>
      <c r="R137" s="3" t="str">
        <f t="shared" si="139"/>
        <v>-</v>
      </c>
      <c r="S137" s="3" t="str">
        <f t="shared" si="140"/>
        <v>-</v>
      </c>
      <c r="T137" s="15" t="str">
        <f t="shared" si="141"/>
        <v>-</v>
      </c>
      <c r="U137" s="18" t="str">
        <f t="shared" si="142"/>
        <v>-</v>
      </c>
      <c r="V137" s="3" t="str">
        <f t="shared" si="143"/>
        <v>-</v>
      </c>
      <c r="W137" s="3" t="str">
        <f t="shared" si="144"/>
        <v>-</v>
      </c>
      <c r="Y137" s="3" t="str">
        <f t="shared" si="145"/>
        <v>-</v>
      </c>
      <c r="Z137" s="15" t="str">
        <f t="shared" si="146"/>
        <v>-</v>
      </c>
      <c r="AA137" s="18" t="str">
        <f t="shared" si="147"/>
        <v>-</v>
      </c>
      <c r="AB137" s="3" t="str">
        <f t="shared" si="148"/>
        <v>-</v>
      </c>
    </row>
    <row r="138" spans="1:28" ht="12.75" customHeight="1" x14ac:dyDescent="0.2">
      <c r="A138" s="34" t="s">
        <v>169</v>
      </c>
      <c r="B138" s="46" t="s">
        <v>40</v>
      </c>
      <c r="C138" s="132"/>
      <c r="D138" s="21"/>
      <c r="E138" s="132"/>
      <c r="F138" s="133"/>
      <c r="G138" s="28">
        <f t="shared" si="133"/>
        <v>0</v>
      </c>
      <c r="H138" s="28">
        <f t="shared" si="134"/>
        <v>0</v>
      </c>
      <c r="I138" s="92" t="str">
        <f t="shared" si="135"/>
        <v/>
      </c>
      <c r="J138" s="134"/>
      <c r="K138" s="134"/>
      <c r="L138" s="3" t="str">
        <f t="shared" si="136"/>
        <v>-</v>
      </c>
      <c r="M138" s="92" t="str">
        <f t="shared" si="137"/>
        <v/>
      </c>
      <c r="N138" s="134" t="s">
        <v>86</v>
      </c>
      <c r="O138" s="134" t="s">
        <v>86</v>
      </c>
      <c r="P138" s="3" t="str">
        <f t="shared" si="138"/>
        <v>-</v>
      </c>
      <c r="Q138" s="43"/>
      <c r="R138" s="3" t="str">
        <f t="shared" si="139"/>
        <v>-</v>
      </c>
      <c r="S138" s="3" t="str">
        <f t="shared" si="140"/>
        <v>-</v>
      </c>
      <c r="T138" s="15" t="str">
        <f t="shared" si="141"/>
        <v>-</v>
      </c>
      <c r="U138" s="18" t="str">
        <f t="shared" si="142"/>
        <v>-</v>
      </c>
      <c r="V138" s="3" t="str">
        <f t="shared" si="143"/>
        <v>-</v>
      </c>
      <c r="W138" s="3" t="str">
        <f t="shared" si="144"/>
        <v>-</v>
      </c>
      <c r="Y138" s="3" t="str">
        <f t="shared" si="145"/>
        <v>-</v>
      </c>
      <c r="Z138" s="15" t="str">
        <f t="shared" si="146"/>
        <v>-</v>
      </c>
      <c r="AA138" s="18" t="str">
        <f t="shared" si="147"/>
        <v>-</v>
      </c>
      <c r="AB138" s="3" t="str">
        <f t="shared" si="148"/>
        <v>-</v>
      </c>
    </row>
    <row r="139" spans="1:28" ht="12.75" customHeight="1" x14ac:dyDescent="0.2">
      <c r="A139" s="34" t="s">
        <v>99</v>
      </c>
      <c r="B139" s="46" t="s">
        <v>27</v>
      </c>
      <c r="C139" s="132"/>
      <c r="D139" s="21"/>
      <c r="E139" s="132"/>
      <c r="F139" s="133"/>
      <c r="G139" s="28">
        <f t="shared" si="133"/>
        <v>0</v>
      </c>
      <c r="H139" s="28">
        <f t="shared" si="134"/>
        <v>0</v>
      </c>
      <c r="I139" s="92" t="str">
        <f t="shared" si="135"/>
        <v/>
      </c>
      <c r="J139" s="134"/>
      <c r="K139" s="134"/>
      <c r="L139" s="3" t="str">
        <f t="shared" si="136"/>
        <v>-</v>
      </c>
      <c r="M139" s="92" t="str">
        <f t="shared" si="137"/>
        <v/>
      </c>
      <c r="N139" s="134" t="s">
        <v>86</v>
      </c>
      <c r="O139" s="134" t="s">
        <v>86</v>
      </c>
      <c r="P139" s="3" t="str">
        <f t="shared" si="138"/>
        <v>-</v>
      </c>
      <c r="Q139" s="43"/>
      <c r="R139" s="3" t="str">
        <f t="shared" si="139"/>
        <v>-</v>
      </c>
      <c r="S139" s="3" t="str">
        <f t="shared" si="140"/>
        <v>-</v>
      </c>
      <c r="T139" s="15" t="str">
        <f t="shared" si="141"/>
        <v>-</v>
      </c>
      <c r="U139" s="18" t="str">
        <f t="shared" si="142"/>
        <v>-</v>
      </c>
      <c r="V139" s="3" t="str">
        <f t="shared" si="143"/>
        <v>-</v>
      </c>
      <c r="W139" s="3" t="str">
        <f t="shared" si="144"/>
        <v>-</v>
      </c>
      <c r="Y139" s="3" t="str">
        <f t="shared" si="145"/>
        <v>-</v>
      </c>
      <c r="Z139" s="15" t="str">
        <f t="shared" si="146"/>
        <v>-</v>
      </c>
      <c r="AA139" s="18" t="str">
        <f t="shared" si="147"/>
        <v>-</v>
      </c>
      <c r="AB139" s="3" t="str">
        <f t="shared" si="148"/>
        <v>-</v>
      </c>
    </row>
    <row r="140" spans="1:28" ht="12.75" customHeight="1" x14ac:dyDescent="0.2">
      <c r="A140" s="34" t="s">
        <v>170</v>
      </c>
      <c r="B140" s="46" t="s">
        <v>60</v>
      </c>
      <c r="C140" s="132"/>
      <c r="D140" s="21"/>
      <c r="E140" s="132"/>
      <c r="F140" s="133"/>
      <c r="G140" s="28">
        <f t="shared" si="133"/>
        <v>0</v>
      </c>
      <c r="H140" s="28">
        <f t="shared" si="134"/>
        <v>0</v>
      </c>
      <c r="I140" s="92" t="str">
        <f t="shared" si="135"/>
        <v/>
      </c>
      <c r="J140" s="134"/>
      <c r="K140" s="134"/>
      <c r="L140" s="3" t="str">
        <f t="shared" si="136"/>
        <v>-</v>
      </c>
      <c r="M140" s="92" t="str">
        <f t="shared" si="137"/>
        <v/>
      </c>
      <c r="N140" s="134" t="s">
        <v>86</v>
      </c>
      <c r="O140" s="134" t="s">
        <v>86</v>
      </c>
      <c r="P140" s="3" t="str">
        <f t="shared" si="138"/>
        <v>-</v>
      </c>
      <c r="Q140" s="43"/>
      <c r="R140" s="3" t="str">
        <f t="shared" si="139"/>
        <v>-</v>
      </c>
      <c r="S140" s="3" t="str">
        <f t="shared" si="140"/>
        <v>-</v>
      </c>
      <c r="T140" s="15" t="str">
        <f t="shared" si="141"/>
        <v>-</v>
      </c>
      <c r="U140" s="18" t="str">
        <f t="shared" si="142"/>
        <v>-</v>
      </c>
      <c r="V140" s="3" t="str">
        <f t="shared" si="143"/>
        <v>-</v>
      </c>
      <c r="W140" s="3" t="str">
        <f t="shared" si="144"/>
        <v>-</v>
      </c>
      <c r="Y140" s="3" t="str">
        <f t="shared" si="145"/>
        <v>-</v>
      </c>
      <c r="Z140" s="15" t="str">
        <f t="shared" si="146"/>
        <v>-</v>
      </c>
      <c r="AA140" s="18" t="str">
        <f t="shared" si="147"/>
        <v>-</v>
      </c>
      <c r="AB140" s="3" t="str">
        <f t="shared" si="148"/>
        <v>-</v>
      </c>
    </row>
    <row r="141" spans="1:28" ht="12.75" customHeight="1" x14ac:dyDescent="0.2">
      <c r="A141" s="34" t="s">
        <v>171</v>
      </c>
      <c r="B141" s="46" t="s">
        <v>58</v>
      </c>
      <c r="C141" s="132"/>
      <c r="D141" s="21"/>
      <c r="E141" s="132"/>
      <c r="F141" s="133"/>
      <c r="G141" s="28">
        <f t="shared" si="133"/>
        <v>0</v>
      </c>
      <c r="H141" s="28">
        <f t="shared" si="134"/>
        <v>0</v>
      </c>
      <c r="I141" s="92" t="str">
        <f t="shared" si="135"/>
        <v/>
      </c>
      <c r="J141" s="134"/>
      <c r="K141" s="134"/>
      <c r="L141" s="3" t="str">
        <f t="shared" si="136"/>
        <v>-</v>
      </c>
      <c r="M141" s="92" t="str">
        <f t="shared" si="137"/>
        <v/>
      </c>
      <c r="N141" s="134" t="s">
        <v>86</v>
      </c>
      <c r="O141" s="134" t="s">
        <v>86</v>
      </c>
      <c r="P141" s="3" t="str">
        <f t="shared" si="138"/>
        <v>-</v>
      </c>
      <c r="Q141" s="43"/>
      <c r="R141" s="3" t="str">
        <f t="shared" si="139"/>
        <v>-</v>
      </c>
      <c r="S141" s="3" t="str">
        <f t="shared" si="140"/>
        <v>-</v>
      </c>
      <c r="T141" s="15" t="str">
        <f t="shared" si="141"/>
        <v>-</v>
      </c>
      <c r="U141" s="18" t="str">
        <f t="shared" si="142"/>
        <v>-</v>
      </c>
      <c r="V141" s="3" t="str">
        <f t="shared" si="143"/>
        <v>-</v>
      </c>
      <c r="W141" s="3" t="str">
        <f t="shared" si="144"/>
        <v>-</v>
      </c>
      <c r="Y141" s="3" t="str">
        <f t="shared" si="145"/>
        <v>-</v>
      </c>
      <c r="Z141" s="15" t="str">
        <f t="shared" si="146"/>
        <v>-</v>
      </c>
      <c r="AA141" s="18" t="str">
        <f t="shared" si="147"/>
        <v>-</v>
      </c>
      <c r="AB141" s="3" t="str">
        <f t="shared" si="148"/>
        <v>-</v>
      </c>
    </row>
    <row r="142" spans="1:28" ht="12.75" customHeight="1" x14ac:dyDescent="0.2">
      <c r="A142" s="34" t="s">
        <v>100</v>
      </c>
      <c r="B142" s="46" t="s">
        <v>53</v>
      </c>
      <c r="C142" s="132"/>
      <c r="D142" s="21"/>
      <c r="E142" s="132"/>
      <c r="F142" s="133"/>
      <c r="G142" s="28">
        <f t="shared" si="133"/>
        <v>0</v>
      </c>
      <c r="H142" s="28">
        <f t="shared" si="134"/>
        <v>0</v>
      </c>
      <c r="I142" s="92" t="str">
        <f t="shared" si="135"/>
        <v/>
      </c>
      <c r="J142" s="134"/>
      <c r="K142" s="134"/>
      <c r="L142" s="3" t="str">
        <f t="shared" si="136"/>
        <v>-</v>
      </c>
      <c r="M142" s="92" t="str">
        <f t="shared" si="137"/>
        <v/>
      </c>
      <c r="N142" s="134" t="s">
        <v>86</v>
      </c>
      <c r="O142" s="134" t="s">
        <v>86</v>
      </c>
      <c r="P142" s="3" t="str">
        <f t="shared" si="138"/>
        <v>-</v>
      </c>
      <c r="Q142" s="43"/>
      <c r="R142" s="3" t="str">
        <f t="shared" si="139"/>
        <v>-</v>
      </c>
      <c r="S142" s="3" t="str">
        <f t="shared" si="140"/>
        <v>-</v>
      </c>
      <c r="T142" s="15" t="str">
        <f t="shared" si="141"/>
        <v>-</v>
      </c>
      <c r="U142" s="18" t="str">
        <f t="shared" si="142"/>
        <v>-</v>
      </c>
      <c r="V142" s="3" t="str">
        <f t="shared" si="143"/>
        <v>-</v>
      </c>
      <c r="W142" s="3" t="str">
        <f t="shared" si="144"/>
        <v>-</v>
      </c>
      <c r="Y142" s="3" t="str">
        <f t="shared" si="145"/>
        <v>-</v>
      </c>
      <c r="Z142" s="15" t="str">
        <f t="shared" si="146"/>
        <v>-</v>
      </c>
      <c r="AA142" s="18" t="str">
        <f t="shared" si="147"/>
        <v>-</v>
      </c>
      <c r="AB142" s="3" t="str">
        <f t="shared" si="148"/>
        <v>-</v>
      </c>
    </row>
    <row r="143" spans="1:28" ht="12.75" customHeight="1" x14ac:dyDescent="0.2">
      <c r="A143" s="34"/>
      <c r="B143" s="46"/>
      <c r="C143" s="132"/>
      <c r="D143" s="21"/>
      <c r="E143" s="132"/>
      <c r="F143" s="133"/>
      <c r="G143" s="28">
        <f t="shared" si="133"/>
        <v>0</v>
      </c>
      <c r="H143" s="28">
        <f t="shared" si="134"/>
        <v>0</v>
      </c>
      <c r="I143" s="92" t="str">
        <f t="shared" si="135"/>
        <v/>
      </c>
      <c r="J143" s="134"/>
      <c r="K143" s="134"/>
      <c r="L143" s="3" t="str">
        <f t="shared" si="136"/>
        <v>-</v>
      </c>
      <c r="M143" s="92" t="str">
        <f t="shared" si="137"/>
        <v/>
      </c>
      <c r="N143" s="134" t="s">
        <v>86</v>
      </c>
      <c r="O143" s="134" t="s">
        <v>86</v>
      </c>
      <c r="P143" s="3" t="str">
        <f t="shared" si="138"/>
        <v>-</v>
      </c>
      <c r="Q143" s="43"/>
      <c r="R143" s="3" t="str">
        <f t="shared" si="139"/>
        <v>-</v>
      </c>
      <c r="S143" s="3" t="str">
        <f t="shared" si="140"/>
        <v>-</v>
      </c>
      <c r="T143" s="15" t="str">
        <f t="shared" si="141"/>
        <v>-</v>
      </c>
      <c r="U143" s="18" t="str">
        <f t="shared" si="142"/>
        <v>-</v>
      </c>
      <c r="V143" s="3" t="str">
        <f t="shared" si="143"/>
        <v>-</v>
      </c>
      <c r="W143" s="3" t="str">
        <f t="shared" si="144"/>
        <v>-</v>
      </c>
      <c r="Y143" s="3" t="str">
        <f t="shared" si="145"/>
        <v>-</v>
      </c>
      <c r="Z143" s="15" t="str">
        <f t="shared" si="146"/>
        <v>-</v>
      </c>
      <c r="AA143" s="18" t="str">
        <f t="shared" si="147"/>
        <v>-</v>
      </c>
      <c r="AB143" s="3" t="str">
        <f t="shared" si="148"/>
        <v>-</v>
      </c>
    </row>
    <row r="144" spans="1:28" s="20" customFormat="1" ht="12.75" customHeight="1" x14ac:dyDescent="0.2">
      <c r="A144" s="24">
        <v>12</v>
      </c>
      <c r="B144" s="47" t="s">
        <v>360</v>
      </c>
      <c r="C144" s="30">
        <f>ROUND(SUM(C131:C143),0)</f>
        <v>0</v>
      </c>
      <c r="D144" s="44"/>
      <c r="E144" s="30">
        <f>ROUND(SUM(E131:E143),0)</f>
        <v>0</v>
      </c>
      <c r="F144" s="48">
        <f>ROUND(SUM(F131:F143),0)</f>
        <v>0</v>
      </c>
      <c r="G144" s="30">
        <f>ROUND(SUM(G131:G143),0)</f>
        <v>0</v>
      </c>
      <c r="H144" s="30">
        <f>SUM(H131:H143)</f>
        <v>0</v>
      </c>
      <c r="I144" s="92"/>
      <c r="J144" s="6"/>
      <c r="K144" s="6"/>
      <c r="L144" s="6"/>
      <c r="M144" s="9"/>
      <c r="N144" s="6"/>
      <c r="O144" s="6"/>
      <c r="P144" s="6"/>
      <c r="R144" s="4">
        <f>ROUND(SUM(R131:R143),0)</f>
        <v>0</v>
      </c>
      <c r="S144" s="4">
        <f t="shared" ref="S144:W144" si="149">ROUND(SUM(S131:S143),0)</f>
        <v>0</v>
      </c>
      <c r="T144" s="16">
        <f t="shared" si="149"/>
        <v>0</v>
      </c>
      <c r="U144" s="19">
        <f t="shared" si="149"/>
        <v>0</v>
      </c>
      <c r="V144" s="4">
        <f t="shared" si="149"/>
        <v>0</v>
      </c>
      <c r="W144" s="4">
        <f t="shared" si="149"/>
        <v>0</v>
      </c>
      <c r="Y144" s="4">
        <f>ROUND(SUM(Y131:Y143),0)</f>
        <v>0</v>
      </c>
      <c r="Z144" s="16">
        <f>ROUND(SUM(Z131:Z143),0)</f>
        <v>0</v>
      </c>
      <c r="AA144" s="19">
        <f>ROUND(SUM(AA131:AA143),0)</f>
        <v>0</v>
      </c>
      <c r="AB144" s="4">
        <f>ROUND(SUM(AB131:AB143),0)</f>
        <v>0</v>
      </c>
    </row>
    <row r="145" spans="1:28" ht="12.75" customHeight="1" thickBot="1" x14ac:dyDescent="0.25">
      <c r="B145" s="1"/>
      <c r="C145" s="21"/>
      <c r="D145" s="21"/>
      <c r="E145" s="21"/>
      <c r="F145" s="21"/>
      <c r="G145" s="22"/>
      <c r="H145" s="22"/>
      <c r="I145" s="92"/>
      <c r="J145" s="6"/>
      <c r="K145" s="6"/>
      <c r="L145" s="6"/>
      <c r="M145" s="9"/>
      <c r="N145" s="6"/>
      <c r="O145" s="6"/>
      <c r="P145" s="6"/>
      <c r="Q145" s="6"/>
      <c r="R145" s="6"/>
      <c r="S145" s="6"/>
      <c r="T145" s="6"/>
      <c r="Y145" s="9"/>
      <c r="Z145" s="9"/>
      <c r="AA145" s="9"/>
      <c r="AB145" s="9"/>
    </row>
    <row r="146" spans="1:28" ht="14.25" customHeight="1" thickBot="1" x14ac:dyDescent="0.25">
      <c r="A146" s="52" t="s">
        <v>185</v>
      </c>
      <c r="B146" s="53"/>
      <c r="C146" s="55">
        <f>C144+C128+C113+C101+C95+C88+C76+C66+C53</f>
        <v>0</v>
      </c>
      <c r="D146" s="44"/>
      <c r="E146" s="361">
        <f>E144+E128+E113+E101+E95+E88+E76+E66+E53</f>
        <v>0</v>
      </c>
      <c r="F146" s="360">
        <f>F144+F128+F113+F101+F95+F88+F76+F66+F53</f>
        <v>0</v>
      </c>
      <c r="G146" s="54">
        <f>G144+G128+G113+G101+G95+G88+G76+G66+G53</f>
        <v>0</v>
      </c>
      <c r="H146" s="55">
        <f>H144+H128+H113+H101+H95+H88+H76+H66+H53</f>
        <v>0</v>
      </c>
      <c r="I146" s="92"/>
      <c r="J146" s="6"/>
      <c r="K146" s="6"/>
      <c r="L146" s="6"/>
      <c r="M146" s="9"/>
      <c r="N146" s="6"/>
      <c r="O146" s="6"/>
      <c r="P146" s="6"/>
      <c r="Q146" s="6"/>
      <c r="R146" s="6"/>
      <c r="S146" s="6"/>
      <c r="T146" s="6"/>
      <c r="Y146" s="9"/>
      <c r="Z146" s="9"/>
      <c r="AA146" s="9"/>
      <c r="AB146" s="9"/>
    </row>
    <row r="147" spans="1:28" ht="12.75" customHeight="1" thickBot="1" x14ac:dyDescent="0.25">
      <c r="B147" s="1"/>
      <c r="C147" s="21"/>
      <c r="D147" s="21"/>
      <c r="E147" s="21"/>
      <c r="F147" s="21"/>
      <c r="G147" s="22"/>
      <c r="H147" s="22"/>
      <c r="I147" s="92"/>
      <c r="J147" s="6"/>
      <c r="K147" s="6"/>
      <c r="L147" s="6"/>
      <c r="M147" s="9"/>
      <c r="N147" s="6"/>
      <c r="O147" s="6"/>
      <c r="P147" s="6"/>
    </row>
    <row r="148" spans="1:28" ht="14.25" customHeight="1" x14ac:dyDescent="0.2">
      <c r="A148" s="408" t="s">
        <v>275</v>
      </c>
      <c r="B148" s="409"/>
      <c r="C148" s="409"/>
      <c r="D148" s="409"/>
      <c r="E148" s="409"/>
      <c r="F148" s="409"/>
      <c r="G148" s="409"/>
      <c r="H148" s="410"/>
      <c r="I148" s="92"/>
      <c r="J148" s="6"/>
      <c r="K148" s="6"/>
      <c r="L148" s="6"/>
      <c r="M148" s="9"/>
      <c r="N148" s="6"/>
      <c r="O148" s="6"/>
      <c r="P148" s="6"/>
    </row>
    <row r="149" spans="1:28" ht="12.75" customHeight="1" x14ac:dyDescent="0.2">
      <c r="A149" s="398" t="s">
        <v>389</v>
      </c>
      <c r="B149" s="399"/>
      <c r="C149" s="399"/>
      <c r="D149" s="399"/>
      <c r="E149" s="399"/>
      <c r="F149" s="399"/>
      <c r="G149" s="399"/>
      <c r="H149" s="399"/>
      <c r="I149" s="399"/>
      <c r="J149" s="399"/>
      <c r="K149" s="399"/>
      <c r="L149" s="399"/>
      <c r="M149" s="399"/>
      <c r="N149" s="399"/>
      <c r="O149" s="399"/>
      <c r="P149" s="400"/>
    </row>
    <row r="150" spans="1:28" s="20" customFormat="1" ht="12.75" customHeight="1" x14ac:dyDescent="0.2">
      <c r="A150" s="108">
        <v>13</v>
      </c>
      <c r="B150" s="429" t="s">
        <v>240</v>
      </c>
      <c r="C150" s="430"/>
      <c r="D150" s="430"/>
      <c r="E150" s="430"/>
      <c r="F150" s="430"/>
      <c r="G150" s="430"/>
      <c r="H150" s="431"/>
      <c r="I150" s="92"/>
      <c r="J150" s="6"/>
      <c r="K150" s="6"/>
      <c r="L150" s="6"/>
      <c r="M150" s="9"/>
      <c r="N150" s="6"/>
      <c r="O150" s="6"/>
      <c r="P150" s="6"/>
      <c r="R150" s="2" t="s">
        <v>66</v>
      </c>
      <c r="S150" s="2" t="s">
        <v>67</v>
      </c>
      <c r="T150" s="14" t="s">
        <v>68</v>
      </c>
      <c r="U150" s="17" t="s">
        <v>66</v>
      </c>
      <c r="V150" s="2" t="s">
        <v>67</v>
      </c>
      <c r="W150" s="2" t="s">
        <v>68</v>
      </c>
      <c r="Y150" s="2" t="s">
        <v>86</v>
      </c>
      <c r="Z150" s="14" t="s">
        <v>182</v>
      </c>
      <c r="AA150" s="17" t="s">
        <v>86</v>
      </c>
      <c r="AB150" s="2" t="s">
        <v>182</v>
      </c>
    </row>
    <row r="151" spans="1:28" s="20" customFormat="1" ht="12.75" customHeight="1" x14ac:dyDescent="0.2">
      <c r="A151" s="34" t="s">
        <v>246</v>
      </c>
      <c r="B151" s="46" t="s">
        <v>250</v>
      </c>
      <c r="C151" s="132"/>
      <c r="D151" s="109"/>
      <c r="E151" s="132"/>
      <c r="F151" s="133"/>
      <c r="G151" s="28">
        <f t="shared" ref="G151:G157" si="150">E151+F151</f>
        <v>0</v>
      </c>
      <c r="H151" s="28">
        <f t="shared" ref="H151:H157" si="151">C151-G151</f>
        <v>0</v>
      </c>
      <c r="I151" s="92" t="str">
        <f>IF(AND($C151="",$E151="",$F151=""),"",IF(AND(OR($C151&lt;&gt;"",$G151&lt;&gt;""),OR(J151="",K151="")),"Select values! -&gt;",""))</f>
        <v/>
      </c>
      <c r="J151" s="134"/>
      <c r="K151" s="134"/>
      <c r="L151" s="3" t="str">
        <f t="shared" ref="L151:L160" si="152">IF(J151=K151,"-", "Allocation change")</f>
        <v>-</v>
      </c>
      <c r="M151" s="92" t="str">
        <f t="shared" ref="M151:M160" si="153">IF(AND($C151="",$E151="",$F151=""),"",IF(AND(OR($C151&lt;&gt;"",$G151&lt;&gt;""),OR(N151="",O151="")),"Select values! -&gt;",""))</f>
        <v/>
      </c>
      <c r="N151" s="134" t="s">
        <v>86</v>
      </c>
      <c r="O151" s="134" t="s">
        <v>86</v>
      </c>
      <c r="P151" s="3" t="str">
        <f t="shared" ref="P151:P160" si="154">IF(N151=O151,"-","Origin change")</f>
        <v>-</v>
      </c>
      <c r="R151" s="3" t="str">
        <f t="shared" ref="R151:R160" si="155">IF(J151="Internal",C151,"-")</f>
        <v>-</v>
      </c>
      <c r="S151" s="3" t="str">
        <f t="shared" ref="S151:S160" si="156">IF(J151="Related",C151,"-")</f>
        <v>-</v>
      </c>
      <c r="T151" s="15" t="str">
        <f t="shared" ref="T151:T160" si="157">IF(J151="External",C151,"-")</f>
        <v>-</v>
      </c>
      <c r="U151" s="18" t="str">
        <f t="shared" ref="U151:U160" si="158">IF(K151="Internal",G151,"-")</f>
        <v>-</v>
      </c>
      <c r="V151" s="3" t="str">
        <f t="shared" ref="V151:V160" si="159">IF(K151="Related",G151,"-")</f>
        <v>-</v>
      </c>
      <c r="W151" s="3" t="str">
        <f t="shared" ref="W151:W160" si="160">IF(K151="External",G151,"-")</f>
        <v>-</v>
      </c>
      <c r="X151" s="7"/>
      <c r="Y151" s="3" t="str">
        <f t="shared" ref="Y151:Y160" si="161">IF($N151="Canadian",IF($C151="","-",$C151),"-")</f>
        <v>-</v>
      </c>
      <c r="Z151" s="15" t="str">
        <f t="shared" ref="Z151:Z160" si="162">IF($N151="Non-Canadian",IF($C151="","-",$C151),"-")</f>
        <v>-</v>
      </c>
      <c r="AA151" s="18" t="str">
        <f t="shared" ref="AA151:AA160" si="163">IF($O151="Canadian",IF($G151=0,"-",$G151),"-")</f>
        <v>-</v>
      </c>
      <c r="AB151" s="3" t="str">
        <f t="shared" ref="AB151:AB160" si="164">IF($O151="Non-Canadian",IF($G151=0,"-",$G151),"-")</f>
        <v>-</v>
      </c>
    </row>
    <row r="152" spans="1:28" s="20" customFormat="1" ht="12.75" customHeight="1" x14ac:dyDescent="0.2">
      <c r="A152" s="34" t="s">
        <v>247</v>
      </c>
      <c r="B152" s="46" t="s">
        <v>251</v>
      </c>
      <c r="C152" s="132"/>
      <c r="D152" s="109"/>
      <c r="E152" s="132"/>
      <c r="F152" s="133"/>
      <c r="G152" s="28">
        <f t="shared" si="150"/>
        <v>0</v>
      </c>
      <c r="H152" s="28">
        <f t="shared" si="151"/>
        <v>0</v>
      </c>
      <c r="I152" s="92" t="str">
        <f t="shared" ref="I152:I160" si="165">IF(AND($C152="",$E152="",$F152=""),"",IF(AND(OR($C152&lt;&gt;"",$G152&lt;&gt;""),OR(J152="",K152="")),"Select values! -&gt;",""))</f>
        <v/>
      </c>
      <c r="J152" s="134"/>
      <c r="K152" s="134"/>
      <c r="L152" s="3" t="str">
        <f t="shared" si="152"/>
        <v>-</v>
      </c>
      <c r="M152" s="92" t="str">
        <f t="shared" si="153"/>
        <v/>
      </c>
      <c r="N152" s="134" t="s">
        <v>86</v>
      </c>
      <c r="O152" s="134" t="s">
        <v>86</v>
      </c>
      <c r="P152" s="3" t="str">
        <f t="shared" si="154"/>
        <v>-</v>
      </c>
      <c r="R152" s="3" t="str">
        <f t="shared" si="155"/>
        <v>-</v>
      </c>
      <c r="S152" s="3" t="str">
        <f t="shared" si="156"/>
        <v>-</v>
      </c>
      <c r="T152" s="15" t="str">
        <f t="shared" si="157"/>
        <v>-</v>
      </c>
      <c r="U152" s="18" t="str">
        <f t="shared" si="158"/>
        <v>-</v>
      </c>
      <c r="V152" s="3" t="str">
        <f t="shared" si="159"/>
        <v>-</v>
      </c>
      <c r="W152" s="3" t="str">
        <f t="shared" si="160"/>
        <v>-</v>
      </c>
      <c r="X152" s="7"/>
      <c r="Y152" s="3" t="str">
        <f t="shared" si="161"/>
        <v>-</v>
      </c>
      <c r="Z152" s="15" t="str">
        <f t="shared" si="162"/>
        <v>-</v>
      </c>
      <c r="AA152" s="18" t="str">
        <f t="shared" si="163"/>
        <v>-</v>
      </c>
      <c r="AB152" s="3" t="str">
        <f t="shared" si="164"/>
        <v>-</v>
      </c>
    </row>
    <row r="153" spans="1:28" s="20" customFormat="1" ht="12.75" customHeight="1" x14ac:dyDescent="0.2">
      <c r="A153" s="34" t="s">
        <v>248</v>
      </c>
      <c r="B153" s="46" t="s">
        <v>252</v>
      </c>
      <c r="C153" s="132"/>
      <c r="D153" s="109"/>
      <c r="E153" s="132"/>
      <c r="F153" s="133"/>
      <c r="G153" s="28">
        <f t="shared" si="150"/>
        <v>0</v>
      </c>
      <c r="H153" s="28">
        <f t="shared" si="151"/>
        <v>0</v>
      </c>
      <c r="I153" s="92" t="str">
        <f t="shared" si="165"/>
        <v/>
      </c>
      <c r="J153" s="134"/>
      <c r="K153" s="134"/>
      <c r="L153" s="3" t="str">
        <f t="shared" si="152"/>
        <v>-</v>
      </c>
      <c r="M153" s="92" t="str">
        <f t="shared" si="153"/>
        <v/>
      </c>
      <c r="N153" s="134" t="s">
        <v>86</v>
      </c>
      <c r="O153" s="134" t="s">
        <v>86</v>
      </c>
      <c r="P153" s="3" t="str">
        <f t="shared" si="154"/>
        <v>-</v>
      </c>
      <c r="R153" s="3" t="str">
        <f t="shared" si="155"/>
        <v>-</v>
      </c>
      <c r="S153" s="3" t="str">
        <f t="shared" si="156"/>
        <v>-</v>
      </c>
      <c r="T153" s="15" t="str">
        <f t="shared" si="157"/>
        <v>-</v>
      </c>
      <c r="U153" s="18" t="str">
        <f t="shared" si="158"/>
        <v>-</v>
      </c>
      <c r="V153" s="3" t="str">
        <f t="shared" si="159"/>
        <v>-</v>
      </c>
      <c r="W153" s="3" t="str">
        <f t="shared" si="160"/>
        <v>-</v>
      </c>
      <c r="X153" s="7"/>
      <c r="Y153" s="3" t="str">
        <f t="shared" si="161"/>
        <v>-</v>
      </c>
      <c r="Z153" s="15" t="str">
        <f t="shared" si="162"/>
        <v>-</v>
      </c>
      <c r="AA153" s="18" t="str">
        <f t="shared" si="163"/>
        <v>-</v>
      </c>
      <c r="AB153" s="3" t="str">
        <f t="shared" si="164"/>
        <v>-</v>
      </c>
    </row>
    <row r="154" spans="1:28" s="20" customFormat="1" ht="12.75" customHeight="1" x14ac:dyDescent="0.2">
      <c r="A154" s="34" t="s">
        <v>249</v>
      </c>
      <c r="B154" s="46" t="s">
        <v>253</v>
      </c>
      <c r="C154" s="132"/>
      <c r="D154" s="109"/>
      <c r="E154" s="132"/>
      <c r="F154" s="133"/>
      <c r="G154" s="28">
        <f t="shared" si="150"/>
        <v>0</v>
      </c>
      <c r="H154" s="28">
        <f t="shared" si="151"/>
        <v>0</v>
      </c>
      <c r="I154" s="92" t="str">
        <f t="shared" si="165"/>
        <v/>
      </c>
      <c r="J154" s="134"/>
      <c r="K154" s="134"/>
      <c r="L154" s="3" t="str">
        <f t="shared" si="152"/>
        <v>-</v>
      </c>
      <c r="M154" s="92" t="str">
        <f t="shared" si="153"/>
        <v/>
      </c>
      <c r="N154" s="134" t="s">
        <v>86</v>
      </c>
      <c r="O154" s="134" t="s">
        <v>86</v>
      </c>
      <c r="P154" s="3" t="str">
        <f t="shared" si="154"/>
        <v>-</v>
      </c>
      <c r="R154" s="3" t="str">
        <f t="shared" si="155"/>
        <v>-</v>
      </c>
      <c r="S154" s="3" t="str">
        <f t="shared" si="156"/>
        <v>-</v>
      </c>
      <c r="T154" s="15" t="str">
        <f t="shared" si="157"/>
        <v>-</v>
      </c>
      <c r="U154" s="18" t="str">
        <f t="shared" si="158"/>
        <v>-</v>
      </c>
      <c r="V154" s="3" t="str">
        <f t="shared" si="159"/>
        <v>-</v>
      </c>
      <c r="W154" s="3" t="str">
        <f t="shared" si="160"/>
        <v>-</v>
      </c>
      <c r="X154" s="7"/>
      <c r="Y154" s="3" t="str">
        <f t="shared" si="161"/>
        <v>-</v>
      </c>
      <c r="Z154" s="15" t="str">
        <f t="shared" si="162"/>
        <v>-</v>
      </c>
      <c r="AA154" s="18" t="str">
        <f t="shared" si="163"/>
        <v>-</v>
      </c>
      <c r="AB154" s="3" t="str">
        <f t="shared" si="164"/>
        <v>-</v>
      </c>
    </row>
    <row r="155" spans="1:28" ht="12.75" customHeight="1" x14ac:dyDescent="0.2">
      <c r="A155" s="34" t="s">
        <v>101</v>
      </c>
      <c r="B155" s="46" t="s">
        <v>254</v>
      </c>
      <c r="C155" s="132"/>
      <c r="D155" s="21"/>
      <c r="E155" s="132"/>
      <c r="F155" s="133"/>
      <c r="G155" s="28">
        <f t="shared" si="150"/>
        <v>0</v>
      </c>
      <c r="H155" s="28">
        <f t="shared" si="151"/>
        <v>0</v>
      </c>
      <c r="I155" s="92" t="str">
        <f t="shared" si="165"/>
        <v/>
      </c>
      <c r="J155" s="134"/>
      <c r="K155" s="134"/>
      <c r="L155" s="3" t="str">
        <f t="shared" si="152"/>
        <v>-</v>
      </c>
      <c r="M155" s="92" t="str">
        <f t="shared" si="153"/>
        <v/>
      </c>
      <c r="N155" s="134" t="s">
        <v>86</v>
      </c>
      <c r="O155" s="134" t="s">
        <v>86</v>
      </c>
      <c r="P155" s="3" t="str">
        <f t="shared" si="154"/>
        <v>-</v>
      </c>
      <c r="Q155" s="43"/>
      <c r="R155" s="3" t="str">
        <f t="shared" si="155"/>
        <v>-</v>
      </c>
      <c r="S155" s="3" t="str">
        <f t="shared" si="156"/>
        <v>-</v>
      </c>
      <c r="T155" s="15" t="str">
        <f t="shared" si="157"/>
        <v>-</v>
      </c>
      <c r="U155" s="18" t="str">
        <f t="shared" si="158"/>
        <v>-</v>
      </c>
      <c r="V155" s="3" t="str">
        <f t="shared" si="159"/>
        <v>-</v>
      </c>
      <c r="W155" s="3" t="str">
        <f t="shared" si="160"/>
        <v>-</v>
      </c>
      <c r="Y155" s="3" t="str">
        <f t="shared" si="161"/>
        <v>-</v>
      </c>
      <c r="Z155" s="15" t="str">
        <f t="shared" si="162"/>
        <v>-</v>
      </c>
      <c r="AA155" s="18" t="str">
        <f t="shared" si="163"/>
        <v>-</v>
      </c>
      <c r="AB155" s="3" t="str">
        <f t="shared" si="164"/>
        <v>-</v>
      </c>
    </row>
    <row r="156" spans="1:28" ht="12.75" customHeight="1" x14ac:dyDescent="0.2">
      <c r="A156" s="34" t="s">
        <v>172</v>
      </c>
      <c r="B156" s="46" t="s">
        <v>255</v>
      </c>
      <c r="C156" s="132"/>
      <c r="D156" s="21"/>
      <c r="E156" s="132"/>
      <c r="F156" s="133"/>
      <c r="G156" s="28">
        <f t="shared" si="150"/>
        <v>0</v>
      </c>
      <c r="H156" s="28">
        <f t="shared" si="151"/>
        <v>0</v>
      </c>
      <c r="I156" s="92" t="str">
        <f t="shared" si="165"/>
        <v/>
      </c>
      <c r="J156" s="134"/>
      <c r="K156" s="134"/>
      <c r="L156" s="3" t="str">
        <f t="shared" si="152"/>
        <v>-</v>
      </c>
      <c r="M156" s="92" t="str">
        <f t="shared" si="153"/>
        <v/>
      </c>
      <c r="N156" s="134" t="s">
        <v>86</v>
      </c>
      <c r="O156" s="134" t="s">
        <v>86</v>
      </c>
      <c r="P156" s="3" t="str">
        <f t="shared" si="154"/>
        <v>-</v>
      </c>
      <c r="Q156" s="43"/>
      <c r="R156" s="3" t="str">
        <f t="shared" si="155"/>
        <v>-</v>
      </c>
      <c r="S156" s="3" t="str">
        <f t="shared" si="156"/>
        <v>-</v>
      </c>
      <c r="T156" s="15" t="str">
        <f t="shared" si="157"/>
        <v>-</v>
      </c>
      <c r="U156" s="18" t="str">
        <f t="shared" si="158"/>
        <v>-</v>
      </c>
      <c r="V156" s="3" t="str">
        <f t="shared" si="159"/>
        <v>-</v>
      </c>
      <c r="W156" s="3" t="str">
        <f t="shared" si="160"/>
        <v>-</v>
      </c>
      <c r="Y156" s="3" t="str">
        <f t="shared" si="161"/>
        <v>-</v>
      </c>
      <c r="Z156" s="15" t="str">
        <f t="shared" si="162"/>
        <v>-</v>
      </c>
      <c r="AA156" s="18" t="str">
        <f t="shared" si="163"/>
        <v>-</v>
      </c>
      <c r="AB156" s="3" t="str">
        <f t="shared" si="164"/>
        <v>-</v>
      </c>
    </row>
    <row r="157" spans="1:28" ht="12.75" customHeight="1" x14ac:dyDescent="0.2">
      <c r="A157" s="34" t="s">
        <v>256</v>
      </c>
      <c r="B157" s="46" t="s">
        <v>258</v>
      </c>
      <c r="C157" s="132"/>
      <c r="D157" s="21"/>
      <c r="E157" s="132"/>
      <c r="F157" s="133"/>
      <c r="G157" s="28">
        <f t="shared" si="150"/>
        <v>0</v>
      </c>
      <c r="H157" s="28">
        <f t="shared" si="151"/>
        <v>0</v>
      </c>
      <c r="I157" s="92" t="str">
        <f t="shared" si="165"/>
        <v/>
      </c>
      <c r="J157" s="134"/>
      <c r="K157" s="134"/>
      <c r="L157" s="3" t="str">
        <f t="shared" si="152"/>
        <v>-</v>
      </c>
      <c r="M157" s="92" t="str">
        <f t="shared" si="153"/>
        <v/>
      </c>
      <c r="N157" s="134" t="s">
        <v>86</v>
      </c>
      <c r="O157" s="134" t="s">
        <v>86</v>
      </c>
      <c r="P157" s="3" t="str">
        <f t="shared" si="154"/>
        <v>-</v>
      </c>
      <c r="Q157" s="43"/>
      <c r="R157" s="3" t="str">
        <f t="shared" si="155"/>
        <v>-</v>
      </c>
      <c r="S157" s="3" t="str">
        <f t="shared" si="156"/>
        <v>-</v>
      </c>
      <c r="T157" s="15" t="str">
        <f t="shared" si="157"/>
        <v>-</v>
      </c>
      <c r="U157" s="18" t="str">
        <f t="shared" si="158"/>
        <v>-</v>
      </c>
      <c r="V157" s="3" t="str">
        <f t="shared" si="159"/>
        <v>-</v>
      </c>
      <c r="W157" s="3" t="str">
        <f t="shared" si="160"/>
        <v>-</v>
      </c>
      <c r="Y157" s="3" t="str">
        <f t="shared" si="161"/>
        <v>-</v>
      </c>
      <c r="Z157" s="15" t="str">
        <f t="shared" si="162"/>
        <v>-</v>
      </c>
      <c r="AA157" s="18" t="str">
        <f t="shared" si="163"/>
        <v>-</v>
      </c>
      <c r="AB157" s="3" t="str">
        <f t="shared" si="164"/>
        <v>-</v>
      </c>
    </row>
    <row r="158" spans="1:28" ht="12.75" customHeight="1" x14ac:dyDescent="0.2">
      <c r="A158" s="34" t="s">
        <v>102</v>
      </c>
      <c r="B158" s="46" t="s">
        <v>257</v>
      </c>
      <c r="C158" s="132"/>
      <c r="D158" s="21"/>
      <c r="E158" s="132"/>
      <c r="F158" s="133"/>
      <c r="G158" s="28">
        <f>E158+F158</f>
        <v>0</v>
      </c>
      <c r="H158" s="28">
        <f>C158-G158</f>
        <v>0</v>
      </c>
      <c r="I158" s="92" t="str">
        <f t="shared" si="165"/>
        <v/>
      </c>
      <c r="J158" s="134"/>
      <c r="K158" s="134"/>
      <c r="L158" s="3" t="str">
        <f t="shared" si="152"/>
        <v>-</v>
      </c>
      <c r="M158" s="92" t="str">
        <f t="shared" si="153"/>
        <v/>
      </c>
      <c r="N158" s="134" t="s">
        <v>86</v>
      </c>
      <c r="O158" s="134" t="s">
        <v>86</v>
      </c>
      <c r="P158" s="3" t="str">
        <f t="shared" si="154"/>
        <v>-</v>
      </c>
      <c r="Q158" s="43"/>
      <c r="R158" s="3" t="str">
        <f t="shared" si="155"/>
        <v>-</v>
      </c>
      <c r="S158" s="3" t="str">
        <f t="shared" si="156"/>
        <v>-</v>
      </c>
      <c r="T158" s="15" t="str">
        <f t="shared" si="157"/>
        <v>-</v>
      </c>
      <c r="U158" s="18" t="str">
        <f t="shared" si="158"/>
        <v>-</v>
      </c>
      <c r="V158" s="3" t="str">
        <f t="shared" si="159"/>
        <v>-</v>
      </c>
      <c r="W158" s="3" t="str">
        <f t="shared" si="160"/>
        <v>-</v>
      </c>
      <c r="Y158" s="3" t="str">
        <f t="shared" si="161"/>
        <v>-</v>
      </c>
      <c r="Z158" s="15" t="str">
        <f t="shared" si="162"/>
        <v>-</v>
      </c>
      <c r="AA158" s="18" t="str">
        <f t="shared" si="163"/>
        <v>-</v>
      </c>
      <c r="AB158" s="3" t="str">
        <f t="shared" si="164"/>
        <v>-</v>
      </c>
    </row>
    <row r="159" spans="1:28" ht="12.75" customHeight="1" x14ac:dyDescent="0.2">
      <c r="A159" s="34" t="s">
        <v>103</v>
      </c>
      <c r="B159" s="46" t="s">
        <v>53</v>
      </c>
      <c r="C159" s="132"/>
      <c r="D159" s="21"/>
      <c r="E159" s="132"/>
      <c r="F159" s="133"/>
      <c r="G159" s="28">
        <f>E159+F159</f>
        <v>0</v>
      </c>
      <c r="H159" s="28">
        <f>C159-G159</f>
        <v>0</v>
      </c>
      <c r="I159" s="92" t="str">
        <f t="shared" si="165"/>
        <v/>
      </c>
      <c r="J159" s="134"/>
      <c r="K159" s="134"/>
      <c r="L159" s="3" t="str">
        <f t="shared" si="152"/>
        <v>-</v>
      </c>
      <c r="M159" s="92" t="str">
        <f t="shared" si="153"/>
        <v/>
      </c>
      <c r="N159" s="134" t="s">
        <v>86</v>
      </c>
      <c r="O159" s="134" t="s">
        <v>86</v>
      </c>
      <c r="P159" s="3" t="str">
        <f t="shared" si="154"/>
        <v>-</v>
      </c>
      <c r="Q159" s="43"/>
      <c r="R159" s="3" t="str">
        <f t="shared" si="155"/>
        <v>-</v>
      </c>
      <c r="S159" s="3" t="str">
        <f t="shared" si="156"/>
        <v>-</v>
      </c>
      <c r="T159" s="15" t="str">
        <f t="shared" si="157"/>
        <v>-</v>
      </c>
      <c r="U159" s="18" t="str">
        <f t="shared" si="158"/>
        <v>-</v>
      </c>
      <c r="V159" s="3" t="str">
        <f t="shared" si="159"/>
        <v>-</v>
      </c>
      <c r="W159" s="3" t="str">
        <f t="shared" si="160"/>
        <v>-</v>
      </c>
      <c r="Y159" s="3" t="str">
        <f t="shared" si="161"/>
        <v>-</v>
      </c>
      <c r="Z159" s="15" t="str">
        <f t="shared" si="162"/>
        <v>-</v>
      </c>
      <c r="AA159" s="18" t="str">
        <f t="shared" si="163"/>
        <v>-</v>
      </c>
      <c r="AB159" s="3" t="str">
        <f t="shared" si="164"/>
        <v>-</v>
      </c>
    </row>
    <row r="160" spans="1:28" ht="12.75" customHeight="1" x14ac:dyDescent="0.2">
      <c r="A160" s="34"/>
      <c r="B160" s="46"/>
      <c r="C160" s="132"/>
      <c r="D160" s="21"/>
      <c r="E160" s="132"/>
      <c r="F160" s="133"/>
      <c r="G160" s="28">
        <f>E160+F160</f>
        <v>0</v>
      </c>
      <c r="H160" s="28">
        <f>C160-G160</f>
        <v>0</v>
      </c>
      <c r="I160" s="92" t="str">
        <f t="shared" si="165"/>
        <v/>
      </c>
      <c r="J160" s="134"/>
      <c r="K160" s="134"/>
      <c r="L160" s="3" t="str">
        <f t="shared" si="152"/>
        <v>-</v>
      </c>
      <c r="M160" s="92" t="str">
        <f t="shared" si="153"/>
        <v/>
      </c>
      <c r="N160" s="134" t="s">
        <v>86</v>
      </c>
      <c r="O160" s="134" t="s">
        <v>86</v>
      </c>
      <c r="P160" s="3" t="str">
        <f t="shared" si="154"/>
        <v>-</v>
      </c>
      <c r="Q160" s="43"/>
      <c r="R160" s="3" t="str">
        <f t="shared" si="155"/>
        <v>-</v>
      </c>
      <c r="S160" s="3" t="str">
        <f t="shared" si="156"/>
        <v>-</v>
      </c>
      <c r="T160" s="15" t="str">
        <f t="shared" si="157"/>
        <v>-</v>
      </c>
      <c r="U160" s="18" t="str">
        <f t="shared" si="158"/>
        <v>-</v>
      </c>
      <c r="V160" s="3" t="str">
        <f t="shared" si="159"/>
        <v>-</v>
      </c>
      <c r="W160" s="3" t="str">
        <f t="shared" si="160"/>
        <v>-</v>
      </c>
      <c r="Y160" s="3" t="str">
        <f t="shared" si="161"/>
        <v>-</v>
      </c>
      <c r="Z160" s="15" t="str">
        <f t="shared" si="162"/>
        <v>-</v>
      </c>
      <c r="AA160" s="18" t="str">
        <f t="shared" si="163"/>
        <v>-</v>
      </c>
      <c r="AB160" s="3" t="str">
        <f t="shared" si="164"/>
        <v>-</v>
      </c>
    </row>
    <row r="161" spans="1:28" s="20" customFormat="1" ht="12.75" customHeight="1" x14ac:dyDescent="0.2">
      <c r="A161" s="24">
        <v>13</v>
      </c>
      <c r="B161" s="47" t="s">
        <v>274</v>
      </c>
      <c r="C161" s="30">
        <f>ROUND(SUM(C151:C160),0)</f>
        <v>0</v>
      </c>
      <c r="D161" s="44"/>
      <c r="E161" s="30">
        <f>ROUND(SUM(E151:E160),0)</f>
        <v>0</v>
      </c>
      <c r="F161" s="48">
        <f>ROUND(SUM(F151:F160),0)</f>
        <v>0</v>
      </c>
      <c r="G161" s="48">
        <f>ROUND(SUM(G151:G160),0)</f>
        <v>0</v>
      </c>
      <c r="H161" s="48">
        <f>ROUND(SUM(H151:H160),0)</f>
        <v>0</v>
      </c>
      <c r="I161" s="92"/>
      <c r="J161" s="6"/>
      <c r="K161" s="6"/>
      <c r="L161" s="6"/>
      <c r="M161" s="9"/>
      <c r="N161" s="6"/>
      <c r="O161" s="6"/>
      <c r="P161" s="6"/>
      <c r="R161" s="4">
        <f t="shared" ref="R161:W161" si="166">ROUND(SUM(R151:R160),0)</f>
        <v>0</v>
      </c>
      <c r="S161" s="4">
        <f t="shared" si="166"/>
        <v>0</v>
      </c>
      <c r="T161" s="4">
        <f t="shared" si="166"/>
        <v>0</v>
      </c>
      <c r="U161" s="4">
        <f t="shared" si="166"/>
        <v>0</v>
      </c>
      <c r="V161" s="4">
        <f t="shared" si="166"/>
        <v>0</v>
      </c>
      <c r="W161" s="4">
        <f t="shared" si="166"/>
        <v>0</v>
      </c>
      <c r="X161" s="4"/>
      <c r="Y161" s="4">
        <f>ROUND(SUM(Y151:Y160),0)</f>
        <v>0</v>
      </c>
      <c r="Z161" s="4">
        <f>ROUND(SUM(Z151:Z160),0)</f>
        <v>0</v>
      </c>
      <c r="AA161" s="4">
        <f>ROUND(SUM(AA151:AA160),0)</f>
        <v>0</v>
      </c>
      <c r="AB161" s="4">
        <f>ROUND(SUM(AB151:AB160),0)</f>
        <v>0</v>
      </c>
    </row>
    <row r="162" spans="1:28" ht="12.75" customHeight="1" x14ac:dyDescent="0.2">
      <c r="B162" s="1"/>
      <c r="C162" s="21"/>
      <c r="D162" s="21"/>
      <c r="E162" s="21"/>
      <c r="F162" s="21"/>
      <c r="G162" s="22"/>
      <c r="H162" s="22"/>
      <c r="I162" s="92"/>
      <c r="J162" s="6"/>
      <c r="K162" s="6"/>
      <c r="L162" s="6"/>
      <c r="M162" s="9"/>
      <c r="N162" s="6"/>
      <c r="O162" s="6"/>
      <c r="P162" s="6"/>
    </row>
    <row r="163" spans="1:28" s="20" customFormat="1" ht="12.75" customHeight="1" x14ac:dyDescent="0.2">
      <c r="A163" s="106">
        <v>14</v>
      </c>
      <c r="B163" s="411" t="s">
        <v>244</v>
      </c>
      <c r="C163" s="412"/>
      <c r="D163" s="412"/>
      <c r="E163" s="412"/>
      <c r="F163" s="412"/>
      <c r="G163" s="412"/>
      <c r="H163" s="413"/>
      <c r="I163" s="92"/>
      <c r="J163" s="6"/>
      <c r="K163" s="6"/>
      <c r="L163" s="6"/>
      <c r="M163" s="9"/>
      <c r="N163" s="6"/>
      <c r="O163" s="6"/>
      <c r="P163" s="6"/>
      <c r="R163" s="2" t="s">
        <v>66</v>
      </c>
      <c r="S163" s="2" t="s">
        <v>67</v>
      </c>
      <c r="T163" s="14" t="s">
        <v>68</v>
      </c>
      <c r="U163" s="17" t="s">
        <v>66</v>
      </c>
      <c r="V163" s="2" t="s">
        <v>67</v>
      </c>
      <c r="W163" s="2" t="s">
        <v>68</v>
      </c>
      <c r="Y163" s="2" t="s">
        <v>86</v>
      </c>
      <c r="Z163" s="14" t="s">
        <v>182</v>
      </c>
      <c r="AA163" s="17" t="s">
        <v>86</v>
      </c>
      <c r="AB163" s="2" t="s">
        <v>182</v>
      </c>
    </row>
    <row r="164" spans="1:28" s="20" customFormat="1" ht="12.75" customHeight="1" x14ac:dyDescent="0.2">
      <c r="A164" s="395" t="s">
        <v>389</v>
      </c>
      <c r="B164" s="396"/>
      <c r="C164" s="396"/>
      <c r="D164" s="396"/>
      <c r="E164" s="396"/>
      <c r="F164" s="396"/>
      <c r="G164" s="396"/>
      <c r="H164" s="396"/>
      <c r="I164" s="396"/>
      <c r="J164" s="396"/>
      <c r="K164" s="396"/>
      <c r="L164" s="396"/>
      <c r="M164" s="396"/>
      <c r="N164" s="396"/>
      <c r="O164" s="396"/>
      <c r="P164" s="397"/>
      <c r="R164" s="140"/>
      <c r="S164" s="140"/>
      <c r="T164" s="141"/>
      <c r="U164" s="142"/>
      <c r="V164" s="140"/>
      <c r="W164" s="140"/>
      <c r="Y164" s="140"/>
      <c r="Z164" s="141"/>
      <c r="AA164" s="142"/>
      <c r="AB164" s="140"/>
    </row>
    <row r="165" spans="1:28" ht="12.75" customHeight="1" x14ac:dyDescent="0.2">
      <c r="A165" s="107" t="s">
        <v>104</v>
      </c>
      <c r="B165" s="104" t="s">
        <v>259</v>
      </c>
      <c r="C165" s="135"/>
      <c r="D165" s="21"/>
      <c r="E165" s="135"/>
      <c r="F165" s="136"/>
      <c r="G165" s="105">
        <f>E165+F165</f>
        <v>0</v>
      </c>
      <c r="H165" s="105">
        <f t="shared" ref="H165:H181" si="167">C165-G165</f>
        <v>0</v>
      </c>
      <c r="I165" s="92" t="str">
        <f t="shared" ref="I165:I181" si="168">IF(AND($C165="",$E165="",$F165=""),"",IF(AND(OR($C165&lt;&gt;"",$G165&lt;&gt;""),OR(J165="",K165="")),"Select values! -&gt;",""))</f>
        <v/>
      </c>
      <c r="J165" s="134"/>
      <c r="K165" s="134"/>
      <c r="L165" s="3" t="str">
        <f t="shared" ref="L165:L181" si="169">IF(J165=K165,"-", "Allocation change")</f>
        <v>-</v>
      </c>
      <c r="M165" s="92" t="str">
        <f t="shared" ref="M165:M181" si="170">IF(AND($C165="",$E165="",$F165=""),"",IF(AND(OR($C165&lt;&gt;"",$G165&lt;&gt;""),OR(N165="",O165="")),"Select values! -&gt;",""))</f>
        <v/>
      </c>
      <c r="N165" s="134" t="s">
        <v>86</v>
      </c>
      <c r="O165" s="134" t="s">
        <v>86</v>
      </c>
      <c r="P165" s="3" t="str">
        <f t="shared" ref="P165:P181" si="171">IF(N165=O165,"-","Origin change")</f>
        <v>-</v>
      </c>
      <c r="Q165" s="43"/>
      <c r="R165" s="3" t="str">
        <f>IF(J165="Internal",C165,"-")</f>
        <v>-</v>
      </c>
      <c r="S165" s="3" t="str">
        <f>IF(J165="Related",C165,"-")</f>
        <v>-</v>
      </c>
      <c r="T165" s="15" t="str">
        <f>IF(J165="External",C165,"-")</f>
        <v>-</v>
      </c>
      <c r="U165" s="18" t="str">
        <f>IF(K165="Internal",G165,"-")</f>
        <v>-</v>
      </c>
      <c r="V165" s="3" t="str">
        <f>IF(K165="Related",G165,"-")</f>
        <v>-</v>
      </c>
      <c r="W165" s="3" t="str">
        <f>IF(K165="External",G165,"-")</f>
        <v>-</v>
      </c>
      <c r="Y165" s="3" t="str">
        <f t="shared" ref="Y165:Y181" si="172">IF($N165="Canadian",IF($C165="","-",$C165),"-")</f>
        <v>-</v>
      </c>
      <c r="Z165" s="15" t="str">
        <f t="shared" ref="Z165:Z181" si="173">IF($N165="Non-Canadian",IF($C165="","-",$C165),"-")</f>
        <v>-</v>
      </c>
      <c r="AA165" s="18" t="str">
        <f t="shared" ref="AA165:AA181" si="174">IF($O165="Canadian",IF($G165=0,"-",$G165),"-")</f>
        <v>-</v>
      </c>
      <c r="AB165" s="3" t="str">
        <f t="shared" ref="AB165:AB181" si="175">IF($O165="Non-Canadian",IF($G165=0,"-",$G165),"-")</f>
        <v>-</v>
      </c>
    </row>
    <row r="166" spans="1:28" ht="12.75" customHeight="1" x14ac:dyDescent="0.2">
      <c r="A166" s="34" t="s">
        <v>173</v>
      </c>
      <c r="B166" s="46" t="s">
        <v>28</v>
      </c>
      <c r="C166" s="132"/>
      <c r="D166" s="21"/>
      <c r="E166" s="132"/>
      <c r="F166" s="133"/>
      <c r="G166" s="28">
        <f>E166+F166</f>
        <v>0</v>
      </c>
      <c r="H166" s="28">
        <f t="shared" si="167"/>
        <v>0</v>
      </c>
      <c r="I166" s="92" t="str">
        <f t="shared" si="168"/>
        <v/>
      </c>
      <c r="J166" s="134"/>
      <c r="K166" s="134"/>
      <c r="L166" s="3" t="str">
        <f t="shared" si="169"/>
        <v>-</v>
      </c>
      <c r="M166" s="92" t="str">
        <f t="shared" si="170"/>
        <v/>
      </c>
      <c r="N166" s="134" t="s">
        <v>86</v>
      </c>
      <c r="O166" s="134" t="s">
        <v>86</v>
      </c>
      <c r="P166" s="3" t="str">
        <f t="shared" si="171"/>
        <v>-</v>
      </c>
      <c r="Q166" s="43"/>
      <c r="R166" s="3" t="str">
        <f>IF(J166="Internal",C166,"-")</f>
        <v>-</v>
      </c>
      <c r="S166" s="3" t="str">
        <f>IF(J166="Related",C166,"-")</f>
        <v>-</v>
      </c>
      <c r="T166" s="15" t="str">
        <f>IF(J166="External",C166,"-")</f>
        <v>-</v>
      </c>
      <c r="U166" s="18" t="str">
        <f>IF(K166="Internal",G166,"-")</f>
        <v>-</v>
      </c>
      <c r="V166" s="3" t="str">
        <f>IF(K166="Related",G166,"-")</f>
        <v>-</v>
      </c>
      <c r="W166" s="3" t="str">
        <f>IF(K166="External",G166,"-")</f>
        <v>-</v>
      </c>
      <c r="Y166" s="3" t="str">
        <f t="shared" si="172"/>
        <v>-</v>
      </c>
      <c r="Z166" s="15" t="str">
        <f t="shared" si="173"/>
        <v>-</v>
      </c>
      <c r="AA166" s="18" t="str">
        <f t="shared" si="174"/>
        <v>-</v>
      </c>
      <c r="AB166" s="3" t="str">
        <f t="shared" si="175"/>
        <v>-</v>
      </c>
    </row>
    <row r="167" spans="1:28" ht="12.75" customHeight="1" x14ac:dyDescent="0.2">
      <c r="A167" s="34" t="s">
        <v>105</v>
      </c>
      <c r="B167" s="46" t="s">
        <v>29</v>
      </c>
      <c r="C167" s="132"/>
      <c r="D167" s="21"/>
      <c r="E167" s="132"/>
      <c r="F167" s="133"/>
      <c r="G167" s="28">
        <f t="shared" ref="G167:G180" si="176">E167+F167</f>
        <v>0</v>
      </c>
      <c r="H167" s="28">
        <f t="shared" si="167"/>
        <v>0</v>
      </c>
      <c r="I167" s="92" t="str">
        <f t="shared" si="168"/>
        <v/>
      </c>
      <c r="J167" s="134"/>
      <c r="K167" s="134"/>
      <c r="L167" s="3" t="str">
        <f t="shared" si="169"/>
        <v>-</v>
      </c>
      <c r="M167" s="92" t="str">
        <f t="shared" si="170"/>
        <v/>
      </c>
      <c r="N167" s="134" t="s">
        <v>86</v>
      </c>
      <c r="O167" s="134" t="s">
        <v>86</v>
      </c>
      <c r="P167" s="3" t="str">
        <f t="shared" si="171"/>
        <v>-</v>
      </c>
      <c r="Q167" s="43"/>
      <c r="R167" s="3" t="str">
        <f>IF(J167="Internal",C167,"-")</f>
        <v>-</v>
      </c>
      <c r="S167" s="3" t="str">
        <f>IF(J167="Related",C167,"-")</f>
        <v>-</v>
      </c>
      <c r="T167" s="15" t="str">
        <f>IF(J167="External",C167,"-")</f>
        <v>-</v>
      </c>
      <c r="U167" s="18" t="str">
        <f>IF(K167="Internal",G167,"-")</f>
        <v>-</v>
      </c>
      <c r="V167" s="3" t="str">
        <f>IF(K167="Related",G167,"-")</f>
        <v>-</v>
      </c>
      <c r="W167" s="3" t="str">
        <f>IF(K167="External",G167,"-")</f>
        <v>-</v>
      </c>
      <c r="Y167" s="3" t="str">
        <f t="shared" si="172"/>
        <v>-</v>
      </c>
      <c r="Z167" s="15" t="str">
        <f t="shared" si="173"/>
        <v>-</v>
      </c>
      <c r="AA167" s="18" t="str">
        <f t="shared" si="174"/>
        <v>-</v>
      </c>
      <c r="AB167" s="3" t="str">
        <f t="shared" si="175"/>
        <v>-</v>
      </c>
    </row>
    <row r="168" spans="1:28" ht="12.75" customHeight="1" x14ac:dyDescent="0.2">
      <c r="A168" s="34" t="s">
        <v>174</v>
      </c>
      <c r="B168" s="46" t="s">
        <v>260</v>
      </c>
      <c r="C168" s="132"/>
      <c r="D168" s="21"/>
      <c r="E168" s="132"/>
      <c r="F168" s="133"/>
      <c r="G168" s="28">
        <f t="shared" si="176"/>
        <v>0</v>
      </c>
      <c r="H168" s="28">
        <f t="shared" si="167"/>
        <v>0</v>
      </c>
      <c r="I168" s="92" t="str">
        <f t="shared" si="168"/>
        <v/>
      </c>
      <c r="J168" s="134"/>
      <c r="K168" s="134"/>
      <c r="L168" s="3" t="str">
        <f t="shared" si="169"/>
        <v>-</v>
      </c>
      <c r="M168" s="92" t="str">
        <f t="shared" si="170"/>
        <v/>
      </c>
      <c r="N168" s="134" t="s">
        <v>86</v>
      </c>
      <c r="O168" s="134" t="s">
        <v>86</v>
      </c>
      <c r="P168" s="3" t="str">
        <f t="shared" si="171"/>
        <v>-</v>
      </c>
      <c r="Q168" s="43"/>
      <c r="R168" s="3" t="str">
        <f>IF(J168="Internal",C168,"-")</f>
        <v>-</v>
      </c>
      <c r="S168" s="3" t="str">
        <f>IF(J168="Related",C168,"-")</f>
        <v>-</v>
      </c>
      <c r="T168" s="15" t="str">
        <f>IF(J168="External",C168,"-")</f>
        <v>-</v>
      </c>
      <c r="U168" s="18" t="str">
        <f>IF(K168="Internal",G168,"-")</f>
        <v>-</v>
      </c>
      <c r="V168" s="3" t="str">
        <f>IF(K168="Related",G168,"-")</f>
        <v>-</v>
      </c>
      <c r="W168" s="3" t="str">
        <f>IF(K168="External",G168,"-")</f>
        <v>-</v>
      </c>
      <c r="Y168" s="3" t="str">
        <f t="shared" si="172"/>
        <v>-</v>
      </c>
      <c r="Z168" s="15" t="str">
        <f t="shared" si="173"/>
        <v>-</v>
      </c>
      <c r="AA168" s="18" t="str">
        <f t="shared" si="174"/>
        <v>-</v>
      </c>
      <c r="AB168" s="3" t="str">
        <f t="shared" si="175"/>
        <v>-</v>
      </c>
    </row>
    <row r="169" spans="1:28" ht="12.75" customHeight="1" x14ac:dyDescent="0.2">
      <c r="A169" s="34" t="s">
        <v>261</v>
      </c>
      <c r="B169" s="46" t="s">
        <v>262</v>
      </c>
      <c r="C169" s="132"/>
      <c r="D169" s="21"/>
      <c r="E169" s="132"/>
      <c r="F169" s="133"/>
      <c r="G169" s="28">
        <f t="shared" si="176"/>
        <v>0</v>
      </c>
      <c r="H169" s="28">
        <f t="shared" si="167"/>
        <v>0</v>
      </c>
      <c r="I169" s="92" t="str">
        <f t="shared" si="168"/>
        <v/>
      </c>
      <c r="J169" s="134"/>
      <c r="K169" s="134"/>
      <c r="L169" s="3" t="str">
        <f t="shared" si="169"/>
        <v>-</v>
      </c>
      <c r="M169" s="92" t="str">
        <f t="shared" si="170"/>
        <v/>
      </c>
      <c r="N169" s="134" t="s">
        <v>86</v>
      </c>
      <c r="O169" s="134" t="s">
        <v>86</v>
      </c>
      <c r="P169" s="3" t="str">
        <f t="shared" si="171"/>
        <v>-</v>
      </c>
      <c r="Q169" s="43"/>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72"/>
        <v>-</v>
      </c>
      <c r="Z169" s="15" t="str">
        <f t="shared" si="173"/>
        <v>-</v>
      </c>
      <c r="AA169" s="18" t="str">
        <f t="shared" si="174"/>
        <v>-</v>
      </c>
      <c r="AB169" s="3" t="str">
        <f t="shared" si="175"/>
        <v>-</v>
      </c>
    </row>
    <row r="170" spans="1:28" ht="12.75" customHeight="1" x14ac:dyDescent="0.2">
      <c r="A170" s="34" t="s">
        <v>192</v>
      </c>
      <c r="B170" s="46" t="s">
        <v>361</v>
      </c>
      <c r="C170" s="132"/>
      <c r="D170" s="21"/>
      <c r="E170" s="132"/>
      <c r="F170" s="133"/>
      <c r="G170" s="28">
        <f t="shared" si="176"/>
        <v>0</v>
      </c>
      <c r="H170" s="28">
        <f t="shared" si="167"/>
        <v>0</v>
      </c>
      <c r="I170" s="92" t="str">
        <f t="shared" si="168"/>
        <v/>
      </c>
      <c r="J170" s="134"/>
      <c r="K170" s="134"/>
      <c r="L170" s="3" t="str">
        <f t="shared" si="169"/>
        <v>-</v>
      </c>
      <c r="M170" s="92" t="str">
        <f t="shared" si="170"/>
        <v/>
      </c>
      <c r="N170" s="134" t="s">
        <v>86</v>
      </c>
      <c r="O170" s="134" t="s">
        <v>86</v>
      </c>
      <c r="P170" s="3" t="str">
        <f t="shared" si="171"/>
        <v>-</v>
      </c>
      <c r="Q170" s="43"/>
      <c r="R170" s="3" t="str">
        <f t="shared" ref="R170:R181" si="177">IF(J170="Internal",C170,"-")</f>
        <v>-</v>
      </c>
      <c r="S170" s="3" t="str">
        <f t="shared" ref="S170:S181" si="178">IF(J170="Related",C170,"-")</f>
        <v>-</v>
      </c>
      <c r="T170" s="15" t="str">
        <f t="shared" ref="T170:T181" si="179">IF(J170="External",C170,"-")</f>
        <v>-</v>
      </c>
      <c r="U170" s="18" t="str">
        <f t="shared" ref="U170:U181" si="180">IF(K170="Internal",G170,"-")</f>
        <v>-</v>
      </c>
      <c r="V170" s="3" t="str">
        <f t="shared" ref="V170:V181" si="181">IF(K170="Related",G170,"-")</f>
        <v>-</v>
      </c>
      <c r="W170" s="3" t="str">
        <f t="shared" ref="W170:W181" si="182">IF(K170="External",G170,"-")</f>
        <v>-</v>
      </c>
      <c r="Y170" s="3" t="str">
        <f t="shared" si="172"/>
        <v>-</v>
      </c>
      <c r="Z170" s="15" t="str">
        <f t="shared" si="173"/>
        <v>-</v>
      </c>
      <c r="AA170" s="18" t="str">
        <f t="shared" si="174"/>
        <v>-</v>
      </c>
      <c r="AB170" s="3" t="str">
        <f t="shared" si="175"/>
        <v>-</v>
      </c>
    </row>
    <row r="171" spans="1:28" ht="12.75" customHeight="1" x14ac:dyDescent="0.2">
      <c r="A171" s="34" t="s">
        <v>175</v>
      </c>
      <c r="B171" s="46" t="s">
        <v>193</v>
      </c>
      <c r="C171" s="132"/>
      <c r="D171" s="21"/>
      <c r="E171" s="132"/>
      <c r="F171" s="133"/>
      <c r="G171" s="28">
        <f t="shared" si="176"/>
        <v>0</v>
      </c>
      <c r="H171" s="28">
        <f t="shared" si="167"/>
        <v>0</v>
      </c>
      <c r="I171" s="92" t="str">
        <f t="shared" si="168"/>
        <v/>
      </c>
      <c r="J171" s="134"/>
      <c r="K171" s="134"/>
      <c r="L171" s="3" t="str">
        <f t="shared" si="169"/>
        <v>-</v>
      </c>
      <c r="M171" s="92" t="str">
        <f t="shared" si="170"/>
        <v/>
      </c>
      <c r="N171" s="134" t="s">
        <v>86</v>
      </c>
      <c r="O171" s="134" t="s">
        <v>86</v>
      </c>
      <c r="P171" s="3" t="str">
        <f t="shared" si="171"/>
        <v>-</v>
      </c>
      <c r="Q171" s="43"/>
      <c r="R171" s="3" t="str">
        <f t="shared" si="177"/>
        <v>-</v>
      </c>
      <c r="S171" s="3" t="str">
        <f t="shared" si="178"/>
        <v>-</v>
      </c>
      <c r="T171" s="15" t="str">
        <f t="shared" si="179"/>
        <v>-</v>
      </c>
      <c r="U171" s="18" t="str">
        <f t="shared" si="180"/>
        <v>-</v>
      </c>
      <c r="V171" s="3" t="str">
        <f t="shared" si="181"/>
        <v>-</v>
      </c>
      <c r="W171" s="3" t="str">
        <f t="shared" si="182"/>
        <v>-</v>
      </c>
      <c r="Y171" s="3" t="str">
        <f t="shared" si="172"/>
        <v>-</v>
      </c>
      <c r="Z171" s="15" t="str">
        <f t="shared" si="173"/>
        <v>-</v>
      </c>
      <c r="AA171" s="18" t="str">
        <f t="shared" si="174"/>
        <v>-</v>
      </c>
      <c r="AB171" s="3" t="str">
        <f t="shared" si="175"/>
        <v>-</v>
      </c>
    </row>
    <row r="172" spans="1:28" ht="12.75" customHeight="1" x14ac:dyDescent="0.2">
      <c r="A172" s="34" t="s">
        <v>106</v>
      </c>
      <c r="B172" s="46" t="s">
        <v>83</v>
      </c>
      <c r="C172" s="132"/>
      <c r="D172" s="21"/>
      <c r="E172" s="132"/>
      <c r="F172" s="133"/>
      <c r="G172" s="28">
        <f t="shared" si="176"/>
        <v>0</v>
      </c>
      <c r="H172" s="28">
        <f t="shared" si="167"/>
        <v>0</v>
      </c>
      <c r="I172" s="92" t="str">
        <f t="shared" si="168"/>
        <v/>
      </c>
      <c r="J172" s="134"/>
      <c r="K172" s="134"/>
      <c r="L172" s="3" t="str">
        <f t="shared" si="169"/>
        <v>-</v>
      </c>
      <c r="M172" s="92" t="str">
        <f t="shared" si="170"/>
        <v/>
      </c>
      <c r="N172" s="134" t="s">
        <v>86</v>
      </c>
      <c r="O172" s="134" t="s">
        <v>86</v>
      </c>
      <c r="P172" s="3" t="str">
        <f t="shared" si="171"/>
        <v>-</v>
      </c>
      <c r="Q172" s="43"/>
      <c r="R172" s="3" t="str">
        <f t="shared" si="177"/>
        <v>-</v>
      </c>
      <c r="S172" s="3" t="str">
        <f t="shared" si="178"/>
        <v>-</v>
      </c>
      <c r="T172" s="15" t="str">
        <f t="shared" si="179"/>
        <v>-</v>
      </c>
      <c r="U172" s="18" t="str">
        <f t="shared" si="180"/>
        <v>-</v>
      </c>
      <c r="V172" s="3" t="str">
        <f t="shared" si="181"/>
        <v>-</v>
      </c>
      <c r="W172" s="3" t="str">
        <f t="shared" si="182"/>
        <v>-</v>
      </c>
      <c r="Y172" s="3" t="str">
        <f t="shared" si="172"/>
        <v>-</v>
      </c>
      <c r="Z172" s="15" t="str">
        <f t="shared" si="173"/>
        <v>-</v>
      </c>
      <c r="AA172" s="18" t="str">
        <f t="shared" si="174"/>
        <v>-</v>
      </c>
      <c r="AB172" s="3" t="str">
        <f t="shared" si="175"/>
        <v>-</v>
      </c>
    </row>
    <row r="173" spans="1:28" ht="12.75" customHeight="1" x14ac:dyDescent="0.2">
      <c r="A173" s="34" t="s">
        <v>176</v>
      </c>
      <c r="B173" s="46" t="s">
        <v>30</v>
      </c>
      <c r="C173" s="132"/>
      <c r="D173" s="21"/>
      <c r="E173" s="132"/>
      <c r="F173" s="133"/>
      <c r="G173" s="28">
        <f t="shared" si="176"/>
        <v>0</v>
      </c>
      <c r="H173" s="28">
        <f t="shared" si="167"/>
        <v>0</v>
      </c>
      <c r="I173" s="92" t="str">
        <f t="shared" si="168"/>
        <v/>
      </c>
      <c r="J173" s="134"/>
      <c r="K173" s="134"/>
      <c r="L173" s="3" t="str">
        <f t="shared" si="169"/>
        <v>-</v>
      </c>
      <c r="M173" s="92" t="str">
        <f t="shared" si="170"/>
        <v/>
      </c>
      <c r="N173" s="134" t="s">
        <v>86</v>
      </c>
      <c r="O173" s="134" t="s">
        <v>86</v>
      </c>
      <c r="P173" s="3" t="str">
        <f t="shared" si="171"/>
        <v>-</v>
      </c>
      <c r="Q173" s="43"/>
      <c r="R173" s="3" t="str">
        <f t="shared" si="177"/>
        <v>-</v>
      </c>
      <c r="S173" s="3" t="str">
        <f t="shared" si="178"/>
        <v>-</v>
      </c>
      <c r="T173" s="15" t="str">
        <f t="shared" si="179"/>
        <v>-</v>
      </c>
      <c r="U173" s="18" t="str">
        <f t="shared" si="180"/>
        <v>-</v>
      </c>
      <c r="V173" s="3" t="str">
        <f t="shared" si="181"/>
        <v>-</v>
      </c>
      <c r="W173" s="3" t="str">
        <f t="shared" si="182"/>
        <v>-</v>
      </c>
      <c r="Y173" s="3" t="str">
        <f t="shared" si="172"/>
        <v>-</v>
      </c>
      <c r="Z173" s="15" t="str">
        <f t="shared" si="173"/>
        <v>-</v>
      </c>
      <c r="AA173" s="18" t="str">
        <f t="shared" si="174"/>
        <v>-</v>
      </c>
      <c r="AB173" s="3" t="str">
        <f t="shared" si="175"/>
        <v>-</v>
      </c>
    </row>
    <row r="174" spans="1:28" ht="12.75" customHeight="1" x14ac:dyDescent="0.2">
      <c r="A174" s="34" t="s">
        <v>194</v>
      </c>
      <c r="B174" s="46" t="s">
        <v>196</v>
      </c>
      <c r="C174" s="132"/>
      <c r="D174" s="21"/>
      <c r="E174" s="132"/>
      <c r="F174" s="133"/>
      <c r="G174" s="28">
        <f t="shared" si="176"/>
        <v>0</v>
      </c>
      <c r="H174" s="28">
        <f t="shared" si="167"/>
        <v>0</v>
      </c>
      <c r="I174" s="92" t="str">
        <f t="shared" si="168"/>
        <v/>
      </c>
      <c r="J174" s="134"/>
      <c r="K174" s="134"/>
      <c r="L174" s="3" t="str">
        <f t="shared" si="169"/>
        <v>-</v>
      </c>
      <c r="M174" s="92" t="str">
        <f t="shared" si="170"/>
        <v/>
      </c>
      <c r="N174" s="134" t="s">
        <v>86</v>
      </c>
      <c r="O174" s="134" t="s">
        <v>86</v>
      </c>
      <c r="P174" s="3" t="str">
        <f t="shared" si="171"/>
        <v>-</v>
      </c>
      <c r="Q174" s="43"/>
      <c r="R174" s="3" t="str">
        <f t="shared" si="177"/>
        <v>-</v>
      </c>
      <c r="S174" s="3" t="str">
        <f t="shared" si="178"/>
        <v>-</v>
      </c>
      <c r="T174" s="15" t="str">
        <f t="shared" si="179"/>
        <v>-</v>
      </c>
      <c r="U174" s="18" t="str">
        <f t="shared" si="180"/>
        <v>-</v>
      </c>
      <c r="V174" s="3" t="str">
        <f t="shared" si="181"/>
        <v>-</v>
      </c>
      <c r="W174" s="3" t="str">
        <f t="shared" si="182"/>
        <v>-</v>
      </c>
      <c r="Y174" s="3" t="str">
        <f t="shared" si="172"/>
        <v>-</v>
      </c>
      <c r="Z174" s="15" t="str">
        <f t="shared" si="173"/>
        <v>-</v>
      </c>
      <c r="AA174" s="18" t="str">
        <f t="shared" si="174"/>
        <v>-</v>
      </c>
      <c r="AB174" s="3" t="str">
        <f t="shared" si="175"/>
        <v>-</v>
      </c>
    </row>
    <row r="175" spans="1:28" ht="12.75" customHeight="1" x14ac:dyDescent="0.2">
      <c r="A175" s="34" t="s">
        <v>195</v>
      </c>
      <c r="B175" s="46" t="s">
        <v>263</v>
      </c>
      <c r="C175" s="132"/>
      <c r="D175" s="21"/>
      <c r="E175" s="132"/>
      <c r="F175" s="133"/>
      <c r="G175" s="28">
        <f t="shared" si="176"/>
        <v>0</v>
      </c>
      <c r="H175" s="28">
        <f t="shared" si="167"/>
        <v>0</v>
      </c>
      <c r="I175" s="92" t="str">
        <f t="shared" si="168"/>
        <v/>
      </c>
      <c r="J175" s="134"/>
      <c r="K175" s="134"/>
      <c r="L175" s="3" t="str">
        <f t="shared" si="169"/>
        <v>-</v>
      </c>
      <c r="M175" s="92" t="str">
        <f t="shared" si="170"/>
        <v/>
      </c>
      <c r="N175" s="134" t="s">
        <v>86</v>
      </c>
      <c r="O175" s="134" t="s">
        <v>86</v>
      </c>
      <c r="P175" s="3" t="str">
        <f t="shared" si="171"/>
        <v>-</v>
      </c>
      <c r="Q175" s="43"/>
      <c r="R175" s="3" t="str">
        <f t="shared" si="177"/>
        <v>-</v>
      </c>
      <c r="S175" s="3" t="str">
        <f t="shared" si="178"/>
        <v>-</v>
      </c>
      <c r="T175" s="15" t="str">
        <f t="shared" si="179"/>
        <v>-</v>
      </c>
      <c r="U175" s="18" t="str">
        <f t="shared" si="180"/>
        <v>-</v>
      </c>
      <c r="V175" s="3" t="str">
        <f t="shared" si="181"/>
        <v>-</v>
      </c>
      <c r="W175" s="3" t="str">
        <f t="shared" si="182"/>
        <v>-</v>
      </c>
      <c r="Y175" s="3" t="str">
        <f t="shared" si="172"/>
        <v>-</v>
      </c>
      <c r="Z175" s="15" t="str">
        <f t="shared" si="173"/>
        <v>-</v>
      </c>
      <c r="AA175" s="18" t="str">
        <f t="shared" si="174"/>
        <v>-</v>
      </c>
      <c r="AB175" s="3" t="str">
        <f t="shared" si="175"/>
        <v>-</v>
      </c>
    </row>
    <row r="176" spans="1:28" ht="12.75" customHeight="1" x14ac:dyDescent="0.2">
      <c r="A176" s="34" t="s">
        <v>264</v>
      </c>
      <c r="B176" s="46" t="s">
        <v>268</v>
      </c>
      <c r="C176" s="132"/>
      <c r="D176" s="21"/>
      <c r="E176" s="132"/>
      <c r="F176" s="133"/>
      <c r="G176" s="28">
        <f t="shared" si="176"/>
        <v>0</v>
      </c>
      <c r="H176" s="28">
        <f t="shared" si="167"/>
        <v>0</v>
      </c>
      <c r="I176" s="92" t="str">
        <f t="shared" si="168"/>
        <v/>
      </c>
      <c r="J176" s="134"/>
      <c r="K176" s="134"/>
      <c r="L176" s="3" t="str">
        <f t="shared" si="169"/>
        <v>-</v>
      </c>
      <c r="M176" s="92" t="str">
        <f t="shared" si="170"/>
        <v/>
      </c>
      <c r="N176" s="134" t="s">
        <v>86</v>
      </c>
      <c r="O176" s="134" t="s">
        <v>86</v>
      </c>
      <c r="P176" s="3" t="str">
        <f t="shared" si="171"/>
        <v>-</v>
      </c>
      <c r="Q176" s="43"/>
      <c r="R176" s="3" t="str">
        <f t="shared" si="177"/>
        <v>-</v>
      </c>
      <c r="S176" s="3" t="str">
        <f t="shared" si="178"/>
        <v>-</v>
      </c>
      <c r="T176" s="15" t="str">
        <f t="shared" si="179"/>
        <v>-</v>
      </c>
      <c r="U176" s="18" t="str">
        <f t="shared" si="180"/>
        <v>-</v>
      </c>
      <c r="V176" s="3" t="str">
        <f t="shared" si="181"/>
        <v>-</v>
      </c>
      <c r="W176" s="3" t="str">
        <f t="shared" si="182"/>
        <v>-</v>
      </c>
      <c r="Y176" s="3" t="str">
        <f t="shared" si="172"/>
        <v>-</v>
      </c>
      <c r="Z176" s="15" t="str">
        <f t="shared" si="173"/>
        <v>-</v>
      </c>
      <c r="AA176" s="18" t="str">
        <f t="shared" si="174"/>
        <v>-</v>
      </c>
      <c r="AB176" s="3" t="str">
        <f t="shared" si="175"/>
        <v>-</v>
      </c>
    </row>
    <row r="177" spans="1:28" ht="12.75" customHeight="1" x14ac:dyDescent="0.2">
      <c r="A177" s="34" t="s">
        <v>265</v>
      </c>
      <c r="B177" s="46" t="s">
        <v>269</v>
      </c>
      <c r="C177" s="132"/>
      <c r="D177" s="21"/>
      <c r="E177" s="132"/>
      <c r="F177" s="133"/>
      <c r="G177" s="28">
        <f t="shared" si="176"/>
        <v>0</v>
      </c>
      <c r="H177" s="28">
        <f t="shared" si="167"/>
        <v>0</v>
      </c>
      <c r="I177" s="92" t="str">
        <f t="shared" si="168"/>
        <v/>
      </c>
      <c r="J177" s="134"/>
      <c r="K177" s="134"/>
      <c r="L177" s="3" t="str">
        <f t="shared" si="169"/>
        <v>-</v>
      </c>
      <c r="M177" s="92" t="str">
        <f t="shared" si="170"/>
        <v/>
      </c>
      <c r="N177" s="134" t="s">
        <v>86</v>
      </c>
      <c r="O177" s="134" t="s">
        <v>86</v>
      </c>
      <c r="P177" s="3" t="str">
        <f t="shared" si="171"/>
        <v>-</v>
      </c>
      <c r="Q177" s="43"/>
      <c r="R177" s="3" t="str">
        <f t="shared" si="177"/>
        <v>-</v>
      </c>
      <c r="S177" s="3" t="str">
        <f t="shared" si="178"/>
        <v>-</v>
      </c>
      <c r="T177" s="15" t="str">
        <f t="shared" si="179"/>
        <v>-</v>
      </c>
      <c r="U177" s="18" t="str">
        <f t="shared" si="180"/>
        <v>-</v>
      </c>
      <c r="V177" s="3" t="str">
        <f t="shared" si="181"/>
        <v>-</v>
      </c>
      <c r="W177" s="3" t="str">
        <f t="shared" si="182"/>
        <v>-</v>
      </c>
      <c r="Y177" s="3" t="str">
        <f t="shared" si="172"/>
        <v>-</v>
      </c>
      <c r="Z177" s="15" t="str">
        <f t="shared" si="173"/>
        <v>-</v>
      </c>
      <c r="AA177" s="18" t="str">
        <f t="shared" si="174"/>
        <v>-</v>
      </c>
      <c r="AB177" s="3" t="str">
        <f t="shared" si="175"/>
        <v>-</v>
      </c>
    </row>
    <row r="178" spans="1:28" ht="12.75" customHeight="1" x14ac:dyDescent="0.2">
      <c r="A178" s="34" t="s">
        <v>266</v>
      </c>
      <c r="B178" s="46" t="s">
        <v>270</v>
      </c>
      <c r="C178" s="132"/>
      <c r="D178" s="21"/>
      <c r="E178" s="132"/>
      <c r="F178" s="133"/>
      <c r="G178" s="28">
        <f t="shared" si="176"/>
        <v>0</v>
      </c>
      <c r="H178" s="28">
        <f t="shared" si="167"/>
        <v>0</v>
      </c>
      <c r="I178" s="92" t="str">
        <f t="shared" si="168"/>
        <v/>
      </c>
      <c r="J178" s="134"/>
      <c r="K178" s="134"/>
      <c r="L178" s="3" t="str">
        <f t="shared" si="169"/>
        <v>-</v>
      </c>
      <c r="M178" s="92" t="str">
        <f t="shared" si="170"/>
        <v/>
      </c>
      <c r="N178" s="134" t="s">
        <v>86</v>
      </c>
      <c r="O178" s="134" t="s">
        <v>86</v>
      </c>
      <c r="P178" s="3" t="str">
        <f t="shared" si="171"/>
        <v>-</v>
      </c>
      <c r="Q178" s="43"/>
      <c r="R178" s="3" t="str">
        <f t="shared" si="177"/>
        <v>-</v>
      </c>
      <c r="S178" s="3" t="str">
        <f t="shared" si="178"/>
        <v>-</v>
      </c>
      <c r="T178" s="15" t="str">
        <f t="shared" si="179"/>
        <v>-</v>
      </c>
      <c r="U178" s="18" t="str">
        <f t="shared" si="180"/>
        <v>-</v>
      </c>
      <c r="V178" s="3" t="str">
        <f t="shared" si="181"/>
        <v>-</v>
      </c>
      <c r="W178" s="3" t="str">
        <f t="shared" si="182"/>
        <v>-</v>
      </c>
      <c r="Y178" s="3" t="str">
        <f t="shared" si="172"/>
        <v>-</v>
      </c>
      <c r="Z178" s="15" t="str">
        <f t="shared" si="173"/>
        <v>-</v>
      </c>
      <c r="AA178" s="18" t="str">
        <f t="shared" si="174"/>
        <v>-</v>
      </c>
      <c r="AB178" s="3" t="str">
        <f t="shared" si="175"/>
        <v>-</v>
      </c>
    </row>
    <row r="179" spans="1:28" ht="12.75" customHeight="1" x14ac:dyDescent="0.2">
      <c r="A179" s="34" t="s">
        <v>267</v>
      </c>
      <c r="B179" s="46" t="s">
        <v>271</v>
      </c>
      <c r="C179" s="132"/>
      <c r="D179" s="21"/>
      <c r="E179" s="132"/>
      <c r="F179" s="133"/>
      <c r="G179" s="28">
        <f t="shared" si="176"/>
        <v>0</v>
      </c>
      <c r="H179" s="28">
        <f t="shared" si="167"/>
        <v>0</v>
      </c>
      <c r="I179" s="92" t="str">
        <f t="shared" si="168"/>
        <v/>
      </c>
      <c r="J179" s="134"/>
      <c r="K179" s="134"/>
      <c r="L179" s="3" t="str">
        <f t="shared" si="169"/>
        <v>-</v>
      </c>
      <c r="M179" s="92" t="str">
        <f t="shared" si="170"/>
        <v/>
      </c>
      <c r="N179" s="134" t="s">
        <v>86</v>
      </c>
      <c r="O179" s="134" t="s">
        <v>86</v>
      </c>
      <c r="P179" s="3" t="str">
        <f t="shared" si="171"/>
        <v>-</v>
      </c>
      <c r="Q179" s="43"/>
      <c r="R179" s="3" t="str">
        <f t="shared" si="177"/>
        <v>-</v>
      </c>
      <c r="S179" s="3" t="str">
        <f t="shared" si="178"/>
        <v>-</v>
      </c>
      <c r="T179" s="15" t="str">
        <f t="shared" si="179"/>
        <v>-</v>
      </c>
      <c r="U179" s="18" t="str">
        <f t="shared" si="180"/>
        <v>-</v>
      </c>
      <c r="V179" s="3" t="str">
        <f t="shared" si="181"/>
        <v>-</v>
      </c>
      <c r="W179" s="3" t="str">
        <f t="shared" si="182"/>
        <v>-</v>
      </c>
      <c r="Y179" s="3" t="str">
        <f t="shared" si="172"/>
        <v>-</v>
      </c>
      <c r="Z179" s="15" t="str">
        <f t="shared" si="173"/>
        <v>-</v>
      </c>
      <c r="AA179" s="18" t="str">
        <f t="shared" si="174"/>
        <v>-</v>
      </c>
      <c r="AB179" s="3" t="str">
        <f t="shared" si="175"/>
        <v>-</v>
      </c>
    </row>
    <row r="180" spans="1:28" ht="12.75" customHeight="1" x14ac:dyDescent="0.2">
      <c r="A180" s="34" t="s">
        <v>107</v>
      </c>
      <c r="B180" s="46" t="s">
        <v>53</v>
      </c>
      <c r="C180" s="132"/>
      <c r="D180" s="21"/>
      <c r="E180" s="132"/>
      <c r="F180" s="133"/>
      <c r="G180" s="28">
        <f t="shared" si="176"/>
        <v>0</v>
      </c>
      <c r="H180" s="28">
        <f t="shared" si="167"/>
        <v>0</v>
      </c>
      <c r="I180" s="92" t="str">
        <f t="shared" si="168"/>
        <v/>
      </c>
      <c r="J180" s="134"/>
      <c r="K180" s="134"/>
      <c r="L180" s="3" t="str">
        <f t="shared" si="169"/>
        <v>-</v>
      </c>
      <c r="M180" s="92" t="str">
        <f t="shared" si="170"/>
        <v/>
      </c>
      <c r="N180" s="134" t="s">
        <v>86</v>
      </c>
      <c r="O180" s="134" t="s">
        <v>86</v>
      </c>
      <c r="P180" s="3" t="str">
        <f t="shared" si="171"/>
        <v>-</v>
      </c>
      <c r="Q180" s="43"/>
      <c r="R180" s="3" t="str">
        <f t="shared" si="177"/>
        <v>-</v>
      </c>
      <c r="S180" s="3" t="str">
        <f t="shared" si="178"/>
        <v>-</v>
      </c>
      <c r="T180" s="15" t="str">
        <f t="shared" si="179"/>
        <v>-</v>
      </c>
      <c r="U180" s="18" t="str">
        <f t="shared" si="180"/>
        <v>-</v>
      </c>
      <c r="V180" s="3" t="str">
        <f t="shared" si="181"/>
        <v>-</v>
      </c>
      <c r="W180" s="3" t="str">
        <f t="shared" si="182"/>
        <v>-</v>
      </c>
      <c r="Y180" s="3" t="str">
        <f t="shared" si="172"/>
        <v>-</v>
      </c>
      <c r="Z180" s="15" t="str">
        <f t="shared" si="173"/>
        <v>-</v>
      </c>
      <c r="AA180" s="18" t="str">
        <f t="shared" si="174"/>
        <v>-</v>
      </c>
      <c r="AB180" s="3" t="str">
        <f t="shared" si="175"/>
        <v>-</v>
      </c>
    </row>
    <row r="181" spans="1:28" ht="12.75" customHeight="1" x14ac:dyDescent="0.2">
      <c r="A181" s="34"/>
      <c r="B181" s="46"/>
      <c r="C181" s="132"/>
      <c r="D181" s="21"/>
      <c r="E181" s="132"/>
      <c r="F181" s="133"/>
      <c r="G181" s="28">
        <f>E181+F181</f>
        <v>0</v>
      </c>
      <c r="H181" s="28">
        <f t="shared" si="167"/>
        <v>0</v>
      </c>
      <c r="I181" s="92" t="str">
        <f t="shared" si="168"/>
        <v/>
      </c>
      <c r="J181" s="134"/>
      <c r="K181" s="134"/>
      <c r="L181" s="3" t="str">
        <f t="shared" si="169"/>
        <v>-</v>
      </c>
      <c r="M181" s="92" t="str">
        <f t="shared" si="170"/>
        <v/>
      </c>
      <c r="N181" s="134" t="s">
        <v>86</v>
      </c>
      <c r="O181" s="134" t="s">
        <v>86</v>
      </c>
      <c r="P181" s="3" t="str">
        <f t="shared" si="171"/>
        <v>-</v>
      </c>
      <c r="Q181" s="43"/>
      <c r="R181" s="3" t="str">
        <f t="shared" si="177"/>
        <v>-</v>
      </c>
      <c r="S181" s="3" t="str">
        <f t="shared" si="178"/>
        <v>-</v>
      </c>
      <c r="T181" s="15" t="str">
        <f t="shared" si="179"/>
        <v>-</v>
      </c>
      <c r="U181" s="18" t="str">
        <f t="shared" si="180"/>
        <v>-</v>
      </c>
      <c r="V181" s="3" t="str">
        <f t="shared" si="181"/>
        <v>-</v>
      </c>
      <c r="W181" s="3" t="str">
        <f t="shared" si="182"/>
        <v>-</v>
      </c>
      <c r="Y181" s="3" t="str">
        <f t="shared" si="172"/>
        <v>-</v>
      </c>
      <c r="Z181" s="15" t="str">
        <f t="shared" si="173"/>
        <v>-</v>
      </c>
      <c r="AA181" s="18" t="str">
        <f t="shared" si="174"/>
        <v>-</v>
      </c>
      <c r="AB181" s="3" t="str">
        <f t="shared" si="175"/>
        <v>-</v>
      </c>
    </row>
    <row r="182" spans="1:28" s="20" customFormat="1" ht="12.75" customHeight="1" x14ac:dyDescent="0.2">
      <c r="A182" s="24">
        <v>14</v>
      </c>
      <c r="B182" s="47" t="s">
        <v>272</v>
      </c>
      <c r="C182" s="30">
        <f>ROUND(SUM(C165:C181),0)</f>
        <v>0</v>
      </c>
      <c r="D182" s="44"/>
      <c r="E182" s="30">
        <f>ROUND(SUM(E165:E181),0)</f>
        <v>0</v>
      </c>
      <c r="F182" s="48">
        <f>ROUND(SUM(F165:F181),0)</f>
        <v>0</v>
      </c>
      <c r="G182" s="30">
        <f>ROUND(SUM(G165:G181),0)</f>
        <v>0</v>
      </c>
      <c r="H182" s="30">
        <f>SUM(H165:H181)</f>
        <v>0</v>
      </c>
      <c r="I182" s="92"/>
      <c r="J182" s="6"/>
      <c r="K182" s="6"/>
      <c r="L182" s="6"/>
      <c r="M182" s="9"/>
      <c r="N182" s="6"/>
      <c r="O182" s="6"/>
      <c r="P182" s="6"/>
      <c r="R182" s="4">
        <f>ROUND(SUM(R165:R181),0)</f>
        <v>0</v>
      </c>
      <c r="S182" s="4">
        <f t="shared" ref="S182:W182" si="183">ROUND(SUM(S165:S181),0)</f>
        <v>0</v>
      </c>
      <c r="T182" s="16">
        <f t="shared" si="183"/>
        <v>0</v>
      </c>
      <c r="U182" s="19">
        <f t="shared" si="183"/>
        <v>0</v>
      </c>
      <c r="V182" s="4">
        <f t="shared" si="183"/>
        <v>0</v>
      </c>
      <c r="W182" s="4">
        <f t="shared" si="183"/>
        <v>0</v>
      </c>
      <c r="Y182" s="4">
        <f>ROUND(SUM(Y165:Y181),0)</f>
        <v>0</v>
      </c>
      <c r="Z182" s="16">
        <f>ROUND(SUM(Z165:Z181),0)</f>
        <v>0</v>
      </c>
      <c r="AA182" s="19">
        <f>ROUND(SUM(AA165:AA181),0)</f>
        <v>0</v>
      </c>
      <c r="AB182" s="4">
        <f>ROUND(SUM(AB165:AB181),0)</f>
        <v>0</v>
      </c>
    </row>
    <row r="183" spans="1:28" ht="12.75" customHeight="1" x14ac:dyDescent="0.2">
      <c r="B183" s="1"/>
      <c r="C183" s="21"/>
      <c r="D183" s="21"/>
      <c r="E183" s="21"/>
      <c r="F183" s="31"/>
      <c r="G183" s="22"/>
      <c r="H183" s="22"/>
      <c r="I183" s="92"/>
      <c r="J183" s="6"/>
      <c r="K183" s="6"/>
      <c r="L183" s="6"/>
      <c r="M183" s="9"/>
      <c r="N183" s="6"/>
      <c r="O183" s="6"/>
      <c r="P183" s="6"/>
    </row>
    <row r="184" spans="1:28" ht="12.75" customHeight="1" thickBot="1" x14ac:dyDescent="0.25">
      <c r="B184" s="1"/>
      <c r="C184" s="21"/>
      <c r="D184" s="21"/>
      <c r="E184" s="21"/>
      <c r="F184" s="31"/>
      <c r="G184" s="22"/>
      <c r="H184" s="22"/>
      <c r="I184" s="92"/>
      <c r="J184" s="6"/>
      <c r="K184" s="6"/>
      <c r="L184" s="6"/>
      <c r="M184" s="9"/>
      <c r="N184" s="6"/>
      <c r="O184" s="6"/>
      <c r="P184" s="6"/>
    </row>
    <row r="185" spans="1:28" ht="14.25" customHeight="1" thickBot="1" x14ac:dyDescent="0.25">
      <c r="A185" s="392" t="s">
        <v>61</v>
      </c>
      <c r="B185" s="415"/>
      <c r="C185" s="415"/>
      <c r="D185" s="415"/>
      <c r="E185" s="415"/>
      <c r="F185" s="415"/>
      <c r="G185" s="415"/>
      <c r="H185" s="416"/>
      <c r="I185" s="92"/>
      <c r="J185" s="6"/>
      <c r="K185" s="6"/>
      <c r="L185" s="6"/>
      <c r="M185" s="9"/>
      <c r="N185" s="6"/>
      <c r="O185" s="6"/>
      <c r="P185" s="6"/>
    </row>
    <row r="186" spans="1:28" ht="12.75" customHeight="1" x14ac:dyDescent="0.2">
      <c r="B186" s="1"/>
      <c r="C186" s="21"/>
      <c r="D186" s="21"/>
      <c r="E186" s="21"/>
      <c r="F186" s="31"/>
      <c r="G186" s="22"/>
      <c r="H186" s="22"/>
      <c r="I186" s="92"/>
      <c r="J186" s="6"/>
      <c r="K186" s="6"/>
      <c r="L186" s="6"/>
      <c r="M186" s="9"/>
      <c r="N186" s="6"/>
      <c r="O186" s="6"/>
      <c r="P186" s="6"/>
    </row>
    <row r="187" spans="1:28" s="20" customFormat="1" ht="12.75" customHeight="1" x14ac:dyDescent="0.2">
      <c r="A187" s="106">
        <v>15</v>
      </c>
      <c r="B187" s="411" t="s">
        <v>199</v>
      </c>
      <c r="C187" s="412"/>
      <c r="D187" s="412"/>
      <c r="E187" s="412"/>
      <c r="F187" s="412"/>
      <c r="G187" s="412"/>
      <c r="H187" s="413"/>
      <c r="I187" s="92"/>
      <c r="J187" s="6"/>
      <c r="K187" s="6"/>
      <c r="L187" s="6"/>
      <c r="M187" s="9"/>
      <c r="N187" s="6"/>
      <c r="O187" s="6"/>
      <c r="P187" s="6"/>
      <c r="R187" s="2" t="s">
        <v>66</v>
      </c>
      <c r="S187" s="2" t="s">
        <v>67</v>
      </c>
      <c r="T187" s="14" t="s">
        <v>68</v>
      </c>
      <c r="U187" s="17" t="s">
        <v>66</v>
      </c>
      <c r="V187" s="2" t="s">
        <v>67</v>
      </c>
      <c r="W187" s="2" t="s">
        <v>68</v>
      </c>
      <c r="Y187" s="2" t="s">
        <v>86</v>
      </c>
      <c r="Z187" s="14" t="s">
        <v>182</v>
      </c>
      <c r="AA187" s="17" t="s">
        <v>86</v>
      </c>
      <c r="AB187" s="2" t="s">
        <v>182</v>
      </c>
    </row>
    <row r="188" spans="1:28" s="20" customFormat="1" ht="12.75" customHeight="1" x14ac:dyDescent="0.2">
      <c r="A188" s="421" t="s">
        <v>234</v>
      </c>
      <c r="B188" s="422"/>
      <c r="C188" s="422"/>
      <c r="D188" s="422"/>
      <c r="E188" s="422"/>
      <c r="F188" s="422"/>
      <c r="G188" s="422"/>
      <c r="H188" s="422"/>
      <c r="I188" s="422"/>
      <c r="J188" s="422"/>
      <c r="K188" s="422"/>
      <c r="L188" s="422"/>
      <c r="M188" s="422"/>
      <c r="N188" s="422"/>
      <c r="O188" s="422"/>
      <c r="P188" s="423"/>
      <c r="R188" s="140"/>
      <c r="S188" s="140"/>
      <c r="T188" s="141"/>
      <c r="U188" s="142"/>
      <c r="V188" s="140"/>
      <c r="W188" s="140"/>
      <c r="Y188" s="140"/>
      <c r="Z188" s="141"/>
      <c r="AA188" s="142"/>
      <c r="AB188" s="140"/>
    </row>
    <row r="189" spans="1:28" ht="12.75" customHeight="1" x14ac:dyDescent="0.2">
      <c r="A189" s="107" t="s">
        <v>111</v>
      </c>
      <c r="B189" s="104" t="s">
        <v>273</v>
      </c>
      <c r="C189" s="135"/>
      <c r="D189" s="21"/>
      <c r="E189" s="135"/>
      <c r="F189" s="136"/>
      <c r="G189" s="105">
        <f t="shared" ref="G189:G196" si="184">E189+F189</f>
        <v>0</v>
      </c>
      <c r="H189" s="105">
        <f t="shared" ref="H189:H196" si="185">C189-G189</f>
        <v>0</v>
      </c>
      <c r="I189" s="92" t="str">
        <f t="shared" ref="I189:I196" si="186">IF(AND($C189="",$E189="",$F189=""),"",IF(AND(OR($C189&lt;&gt;"",$G189&lt;&gt;""),OR(J189="",K189="")),"Select values! -&gt;",""))</f>
        <v/>
      </c>
      <c r="J189" s="134"/>
      <c r="K189" s="134"/>
      <c r="L189" s="3" t="str">
        <f t="shared" ref="L189:L191" si="187">IF(J189=K189,"-", "Allocation change")</f>
        <v>-</v>
      </c>
      <c r="M189" s="92" t="str">
        <f t="shared" ref="M189:M191" si="188">IF(AND($C189="",$E189="",$F189=""),"",IF(AND(OR($C189&lt;&gt;"",$G189&lt;&gt;""),OR(N189="",O189="")),"Select values! -&gt;",""))</f>
        <v/>
      </c>
      <c r="N189" s="134" t="s">
        <v>86</v>
      </c>
      <c r="O189" s="134" t="s">
        <v>86</v>
      </c>
      <c r="P189" s="3" t="str">
        <f t="shared" ref="P189:P191" si="189">IF(N189=O189,"-","Origin change")</f>
        <v>-</v>
      </c>
      <c r="Q189" s="43"/>
      <c r="R189" s="3" t="str">
        <f t="shared" ref="R189:R196" si="190">IF(J189="Internal",C189,"-")</f>
        <v>-</v>
      </c>
      <c r="S189" s="3" t="str">
        <f t="shared" ref="S189:S196" si="191">IF(J189="Related",C189,"-")</f>
        <v>-</v>
      </c>
      <c r="T189" s="15" t="str">
        <f t="shared" ref="T189:T196" si="192">IF(J189="External",C189,"-")</f>
        <v>-</v>
      </c>
      <c r="U189" s="18" t="str">
        <f t="shared" ref="U189:U196" si="193">IF(K189="Internal",G189,"-")</f>
        <v>-</v>
      </c>
      <c r="V189" s="3" t="str">
        <f t="shared" ref="V189:V196" si="194">IF(K189="Related",G189,"-")</f>
        <v>-</v>
      </c>
      <c r="W189" s="3" t="str">
        <f t="shared" ref="W189:W196" si="195">IF(K189="External",G189,"-")</f>
        <v>-</v>
      </c>
      <c r="Y189" s="3" t="str">
        <f t="shared" ref="Y189:Y196" si="196">IF($N189="Canadian",IF($C189="","-",$C189),"-")</f>
        <v>-</v>
      </c>
      <c r="Z189" s="15" t="str">
        <f t="shared" ref="Z189:Z196" si="197">IF($N189="Non-Canadian",IF($C189="","-",$C189),"-")</f>
        <v>-</v>
      </c>
      <c r="AA189" s="18" t="str">
        <f t="shared" ref="AA189:AA196" si="198">IF($O189="Canadian",IF($G189=0,"-",$G189),"-")</f>
        <v>-</v>
      </c>
      <c r="AB189" s="3" t="str">
        <f t="shared" ref="AB189:AB196" si="199">IF($O189="Non-Canadian",IF($G189=0,"-",$G189),"-")</f>
        <v>-</v>
      </c>
    </row>
    <row r="190" spans="1:28" ht="12.75" customHeight="1" x14ac:dyDescent="0.2">
      <c r="A190" s="34" t="s">
        <v>177</v>
      </c>
      <c r="B190" s="46" t="s">
        <v>31</v>
      </c>
      <c r="C190" s="132"/>
      <c r="D190" s="21"/>
      <c r="E190" s="132"/>
      <c r="F190" s="133"/>
      <c r="G190" s="28">
        <f t="shared" si="184"/>
        <v>0</v>
      </c>
      <c r="H190" s="28">
        <f t="shared" si="185"/>
        <v>0</v>
      </c>
      <c r="I190" s="92" t="str">
        <f t="shared" si="186"/>
        <v/>
      </c>
      <c r="J190" s="134"/>
      <c r="K190" s="134"/>
      <c r="L190" s="3" t="str">
        <f t="shared" si="187"/>
        <v>-</v>
      </c>
      <c r="M190" s="92" t="str">
        <f t="shared" si="188"/>
        <v/>
      </c>
      <c r="N190" s="134" t="s">
        <v>86</v>
      </c>
      <c r="O190" s="134" t="s">
        <v>86</v>
      </c>
      <c r="P190" s="3" t="str">
        <f t="shared" si="189"/>
        <v>-</v>
      </c>
      <c r="Q190" s="43"/>
      <c r="R190" s="3" t="str">
        <f t="shared" si="190"/>
        <v>-</v>
      </c>
      <c r="S190" s="3" t="str">
        <f t="shared" si="191"/>
        <v>-</v>
      </c>
      <c r="T190" s="15" t="str">
        <f t="shared" si="192"/>
        <v>-</v>
      </c>
      <c r="U190" s="18" t="str">
        <f t="shared" si="193"/>
        <v>-</v>
      </c>
      <c r="V190" s="3" t="str">
        <f t="shared" si="194"/>
        <v>-</v>
      </c>
      <c r="W190" s="3" t="str">
        <f t="shared" si="195"/>
        <v>-</v>
      </c>
      <c r="Y190" s="3" t="str">
        <f t="shared" si="196"/>
        <v>-</v>
      </c>
      <c r="Z190" s="15" t="str">
        <f t="shared" si="197"/>
        <v>-</v>
      </c>
      <c r="AA190" s="18" t="str">
        <f t="shared" si="198"/>
        <v>-</v>
      </c>
      <c r="AB190" s="3" t="str">
        <f t="shared" si="199"/>
        <v>-</v>
      </c>
    </row>
    <row r="191" spans="1:28" ht="12.75" customHeight="1" x14ac:dyDescent="0.2">
      <c r="A191" s="34" t="s">
        <v>108</v>
      </c>
      <c r="B191" s="264" t="s">
        <v>32</v>
      </c>
      <c r="C191" s="130"/>
      <c r="D191" s="21"/>
      <c r="E191" s="130"/>
      <c r="F191" s="137"/>
      <c r="G191" s="102">
        <f t="shared" si="184"/>
        <v>0</v>
      </c>
      <c r="H191" s="102">
        <f t="shared" si="185"/>
        <v>0</v>
      </c>
      <c r="I191" s="92" t="str">
        <f t="shared" si="186"/>
        <v/>
      </c>
      <c r="J191" s="134"/>
      <c r="K191" s="134"/>
      <c r="L191" s="3" t="str">
        <f t="shared" si="187"/>
        <v>-</v>
      </c>
      <c r="M191" s="92" t="str">
        <f t="shared" si="188"/>
        <v/>
      </c>
      <c r="N191" s="134" t="s">
        <v>86</v>
      </c>
      <c r="O191" s="134" t="s">
        <v>86</v>
      </c>
      <c r="P191" s="3" t="str">
        <f t="shared" si="189"/>
        <v>-</v>
      </c>
      <c r="Q191" s="43"/>
      <c r="R191" s="3" t="str">
        <f t="shared" si="190"/>
        <v>-</v>
      </c>
      <c r="S191" s="3" t="str">
        <f t="shared" si="191"/>
        <v>-</v>
      </c>
      <c r="T191" s="15" t="str">
        <f t="shared" si="192"/>
        <v>-</v>
      </c>
      <c r="U191" s="18" t="str">
        <f t="shared" si="193"/>
        <v>-</v>
      </c>
      <c r="V191" s="3" t="str">
        <f t="shared" si="194"/>
        <v>-</v>
      </c>
      <c r="W191" s="3" t="str">
        <f t="shared" si="195"/>
        <v>-</v>
      </c>
      <c r="Y191" s="3" t="str">
        <f t="shared" si="196"/>
        <v>-</v>
      </c>
      <c r="Z191" s="15" t="str">
        <f t="shared" si="197"/>
        <v>-</v>
      </c>
      <c r="AA191" s="18" t="str">
        <f t="shared" si="198"/>
        <v>-</v>
      </c>
      <c r="AB191" s="3" t="str">
        <f t="shared" si="199"/>
        <v>-</v>
      </c>
    </row>
    <row r="192" spans="1:28" ht="12.75" customHeight="1" x14ac:dyDescent="0.2">
      <c r="A192" s="34"/>
      <c r="B192" s="432" t="s">
        <v>362</v>
      </c>
      <c r="C192" s="433"/>
      <c r="D192" s="433"/>
      <c r="E192" s="433"/>
      <c r="F192" s="433"/>
      <c r="G192" s="433"/>
      <c r="H192" s="433"/>
      <c r="I192" s="433"/>
      <c r="J192" s="433"/>
      <c r="K192" s="433"/>
      <c r="L192" s="433"/>
      <c r="M192" s="433"/>
      <c r="N192" s="433"/>
      <c r="O192" s="433"/>
      <c r="P192" s="434"/>
      <c r="Q192" s="43"/>
      <c r="R192" s="143"/>
      <c r="S192" s="143"/>
      <c r="T192" s="144"/>
      <c r="U192" s="145"/>
      <c r="V192" s="143"/>
      <c r="W192" s="143"/>
      <c r="Y192" s="143"/>
      <c r="Z192" s="144"/>
      <c r="AA192" s="145"/>
      <c r="AB192" s="143"/>
    </row>
    <row r="193" spans="1:28" ht="12.75" customHeight="1" x14ac:dyDescent="0.2">
      <c r="A193" s="34" t="s">
        <v>178</v>
      </c>
      <c r="B193" s="104" t="s">
        <v>33</v>
      </c>
      <c r="C193" s="135"/>
      <c r="D193" s="21"/>
      <c r="E193" s="135"/>
      <c r="F193" s="136"/>
      <c r="G193" s="105">
        <f t="shared" si="184"/>
        <v>0</v>
      </c>
      <c r="H193" s="105">
        <f t="shared" si="185"/>
        <v>0</v>
      </c>
      <c r="I193" s="92" t="str">
        <f t="shared" si="186"/>
        <v/>
      </c>
      <c r="J193" s="134"/>
      <c r="K193" s="134"/>
      <c r="L193" s="3" t="str">
        <f t="shared" ref="L193:L196" si="200">IF(J193=K193,"-", "Allocation change")</f>
        <v>-</v>
      </c>
      <c r="M193" s="92" t="str">
        <f t="shared" ref="M193:M196" si="201">IF(AND($C193="",$E193="",$F193=""),"",IF(AND(OR($C193&lt;&gt;"",$G193&lt;&gt;""),OR(N193="",O193="")),"Select values! -&gt;",""))</f>
        <v/>
      </c>
      <c r="N193" s="134" t="s">
        <v>86</v>
      </c>
      <c r="O193" s="134" t="s">
        <v>86</v>
      </c>
      <c r="P193" s="3" t="str">
        <f t="shared" ref="P193:P196" si="202">IF(N193=O193,"-","Origin change")</f>
        <v>-</v>
      </c>
      <c r="Q193" s="43"/>
      <c r="R193" s="3" t="str">
        <f t="shared" si="190"/>
        <v>-</v>
      </c>
      <c r="S193" s="3" t="str">
        <f t="shared" si="191"/>
        <v>-</v>
      </c>
      <c r="T193" s="15" t="str">
        <f t="shared" si="192"/>
        <v>-</v>
      </c>
      <c r="U193" s="18" t="str">
        <f t="shared" si="193"/>
        <v>-</v>
      </c>
      <c r="V193" s="3" t="str">
        <f t="shared" si="194"/>
        <v>-</v>
      </c>
      <c r="W193" s="3" t="str">
        <f t="shared" si="195"/>
        <v>-</v>
      </c>
      <c r="Y193" s="3" t="str">
        <f t="shared" si="196"/>
        <v>-</v>
      </c>
      <c r="Z193" s="15" t="str">
        <f t="shared" si="197"/>
        <v>-</v>
      </c>
      <c r="AA193" s="18" t="str">
        <f t="shared" si="198"/>
        <v>-</v>
      </c>
      <c r="AB193" s="3" t="str">
        <f t="shared" si="199"/>
        <v>-</v>
      </c>
    </row>
    <row r="194" spans="1:28" ht="12.75" customHeight="1" x14ac:dyDescent="0.2">
      <c r="A194" s="34" t="s">
        <v>109</v>
      </c>
      <c r="B194" s="46" t="s">
        <v>34</v>
      </c>
      <c r="C194" s="132"/>
      <c r="D194" s="21"/>
      <c r="E194" s="132"/>
      <c r="F194" s="133"/>
      <c r="G194" s="28">
        <f t="shared" si="184"/>
        <v>0</v>
      </c>
      <c r="H194" s="28">
        <f t="shared" si="185"/>
        <v>0</v>
      </c>
      <c r="I194" s="92" t="str">
        <f t="shared" si="186"/>
        <v/>
      </c>
      <c r="J194" s="134"/>
      <c r="K194" s="134"/>
      <c r="L194" s="3" t="str">
        <f t="shared" si="200"/>
        <v>-</v>
      </c>
      <c r="M194" s="92" t="str">
        <f t="shared" si="201"/>
        <v/>
      </c>
      <c r="N194" s="134" t="s">
        <v>86</v>
      </c>
      <c r="O194" s="134" t="s">
        <v>86</v>
      </c>
      <c r="P194" s="3" t="str">
        <f t="shared" si="202"/>
        <v>-</v>
      </c>
      <c r="Q194" s="43"/>
      <c r="R194" s="3" t="str">
        <f t="shared" si="190"/>
        <v>-</v>
      </c>
      <c r="S194" s="3" t="str">
        <f t="shared" si="191"/>
        <v>-</v>
      </c>
      <c r="T194" s="15" t="str">
        <f t="shared" si="192"/>
        <v>-</v>
      </c>
      <c r="U194" s="18" t="str">
        <f t="shared" si="193"/>
        <v>-</v>
      </c>
      <c r="V194" s="3" t="str">
        <f t="shared" si="194"/>
        <v>-</v>
      </c>
      <c r="W194" s="3" t="str">
        <f t="shared" si="195"/>
        <v>-</v>
      </c>
      <c r="Y194" s="3" t="str">
        <f t="shared" si="196"/>
        <v>-</v>
      </c>
      <c r="Z194" s="15" t="str">
        <f t="shared" si="197"/>
        <v>-</v>
      </c>
      <c r="AA194" s="18" t="str">
        <f t="shared" si="198"/>
        <v>-</v>
      </c>
      <c r="AB194" s="3" t="str">
        <f t="shared" si="199"/>
        <v>-</v>
      </c>
    </row>
    <row r="195" spans="1:28" ht="12.75" customHeight="1" x14ac:dyDescent="0.2">
      <c r="A195" s="34" t="s">
        <v>110</v>
      </c>
      <c r="B195" s="46" t="s">
        <v>53</v>
      </c>
      <c r="C195" s="132"/>
      <c r="D195" s="21"/>
      <c r="E195" s="132"/>
      <c r="F195" s="133"/>
      <c r="G195" s="28">
        <f t="shared" si="184"/>
        <v>0</v>
      </c>
      <c r="H195" s="28">
        <f t="shared" si="185"/>
        <v>0</v>
      </c>
      <c r="I195" s="92" t="str">
        <f t="shared" si="186"/>
        <v/>
      </c>
      <c r="J195" s="134"/>
      <c r="K195" s="134"/>
      <c r="L195" s="3" t="str">
        <f t="shared" si="200"/>
        <v>-</v>
      </c>
      <c r="M195" s="92" t="str">
        <f t="shared" si="201"/>
        <v/>
      </c>
      <c r="N195" s="134" t="s">
        <v>86</v>
      </c>
      <c r="O195" s="134" t="s">
        <v>86</v>
      </c>
      <c r="P195" s="3" t="str">
        <f t="shared" si="202"/>
        <v>-</v>
      </c>
      <c r="Q195" s="43"/>
      <c r="R195" s="3" t="str">
        <f t="shared" si="190"/>
        <v>-</v>
      </c>
      <c r="S195" s="3" t="str">
        <f t="shared" si="191"/>
        <v>-</v>
      </c>
      <c r="T195" s="15" t="str">
        <f t="shared" si="192"/>
        <v>-</v>
      </c>
      <c r="U195" s="18" t="str">
        <f t="shared" si="193"/>
        <v>-</v>
      </c>
      <c r="V195" s="3" t="str">
        <f t="shared" si="194"/>
        <v>-</v>
      </c>
      <c r="W195" s="3" t="str">
        <f t="shared" si="195"/>
        <v>-</v>
      </c>
      <c r="Y195" s="3" t="str">
        <f t="shared" si="196"/>
        <v>-</v>
      </c>
      <c r="Z195" s="15" t="str">
        <f t="shared" si="197"/>
        <v>-</v>
      </c>
      <c r="AA195" s="18" t="str">
        <f t="shared" si="198"/>
        <v>-</v>
      </c>
      <c r="AB195" s="3" t="str">
        <f t="shared" si="199"/>
        <v>-</v>
      </c>
    </row>
    <row r="196" spans="1:28" ht="12.75" customHeight="1" x14ac:dyDescent="0.2">
      <c r="A196" s="34"/>
      <c r="B196" s="46"/>
      <c r="C196" s="132"/>
      <c r="D196" s="21"/>
      <c r="E196" s="132"/>
      <c r="F196" s="133"/>
      <c r="G196" s="28">
        <f t="shared" si="184"/>
        <v>0</v>
      </c>
      <c r="H196" s="28">
        <f t="shared" si="185"/>
        <v>0</v>
      </c>
      <c r="I196" s="92" t="str">
        <f t="shared" si="186"/>
        <v/>
      </c>
      <c r="J196" s="134"/>
      <c r="K196" s="134"/>
      <c r="L196" s="3" t="str">
        <f t="shared" si="200"/>
        <v>-</v>
      </c>
      <c r="M196" s="92" t="str">
        <f t="shared" si="201"/>
        <v/>
      </c>
      <c r="N196" s="134" t="s">
        <v>86</v>
      </c>
      <c r="O196" s="134" t="s">
        <v>86</v>
      </c>
      <c r="P196" s="3" t="str">
        <f t="shared" si="202"/>
        <v>-</v>
      </c>
      <c r="Q196" s="43"/>
      <c r="R196" s="3" t="str">
        <f t="shared" si="190"/>
        <v>-</v>
      </c>
      <c r="S196" s="3" t="str">
        <f t="shared" si="191"/>
        <v>-</v>
      </c>
      <c r="T196" s="15" t="str">
        <f t="shared" si="192"/>
        <v>-</v>
      </c>
      <c r="U196" s="18" t="str">
        <f t="shared" si="193"/>
        <v>-</v>
      </c>
      <c r="V196" s="3" t="str">
        <f t="shared" si="194"/>
        <v>-</v>
      </c>
      <c r="W196" s="3" t="str">
        <f t="shared" si="195"/>
        <v>-</v>
      </c>
      <c r="Y196" s="3" t="str">
        <f t="shared" si="196"/>
        <v>-</v>
      </c>
      <c r="Z196" s="15" t="str">
        <f t="shared" si="197"/>
        <v>-</v>
      </c>
      <c r="AA196" s="18" t="str">
        <f t="shared" si="198"/>
        <v>-</v>
      </c>
      <c r="AB196" s="3" t="str">
        <f t="shared" si="199"/>
        <v>-</v>
      </c>
    </row>
    <row r="197" spans="1:28" s="20" customFormat="1" ht="12.75" customHeight="1" x14ac:dyDescent="0.2">
      <c r="A197" s="24">
        <v>15</v>
      </c>
      <c r="B197" s="47" t="s">
        <v>62</v>
      </c>
      <c r="C197" s="30">
        <f>ROUND(SUM(C189:C196),0)</f>
        <v>0</v>
      </c>
      <c r="D197" s="44"/>
      <c r="E197" s="30">
        <f>ROUND(SUM(E189:E196),0)</f>
        <v>0</v>
      </c>
      <c r="F197" s="48">
        <f>ROUND(SUM(F189:F196),0)</f>
        <v>0</v>
      </c>
      <c r="G197" s="30">
        <f>ROUND(SUM(G189:G196),0)</f>
        <v>0</v>
      </c>
      <c r="H197" s="30">
        <f>SUM(H189:H196)</f>
        <v>0</v>
      </c>
      <c r="I197" s="92"/>
      <c r="J197" s="6"/>
      <c r="K197" s="6"/>
      <c r="L197" s="6"/>
      <c r="M197" s="9"/>
      <c r="N197" s="6"/>
      <c r="O197" s="6"/>
      <c r="P197" s="6"/>
      <c r="R197" s="4">
        <f>ROUND(SUM(R189:R196),0)</f>
        <v>0</v>
      </c>
      <c r="S197" s="4">
        <f t="shared" ref="S197:W197" si="203">ROUND(SUM(S189:S196),0)</f>
        <v>0</v>
      </c>
      <c r="T197" s="16">
        <f t="shared" si="203"/>
        <v>0</v>
      </c>
      <c r="U197" s="19">
        <f t="shared" si="203"/>
        <v>0</v>
      </c>
      <c r="V197" s="4">
        <f t="shared" si="203"/>
        <v>0</v>
      </c>
      <c r="W197" s="4">
        <f t="shared" si="203"/>
        <v>0</v>
      </c>
      <c r="Y197" s="4">
        <f>ROUND(SUM(Y189:Y196),0)</f>
        <v>0</v>
      </c>
      <c r="Z197" s="16">
        <f>ROUND(SUM(Z189:Z196),0)</f>
        <v>0</v>
      </c>
      <c r="AA197" s="19">
        <f>ROUND(SUM(AA189:AA196),0)</f>
        <v>0</v>
      </c>
      <c r="AB197" s="4">
        <f>ROUND(SUM(AB189:AB196),0)</f>
        <v>0</v>
      </c>
    </row>
    <row r="198" spans="1:28" ht="12.75" customHeight="1" thickBot="1" x14ac:dyDescent="0.25">
      <c r="B198" s="1"/>
      <c r="C198" s="21"/>
      <c r="D198" s="21"/>
      <c r="E198" s="21"/>
      <c r="F198" s="31"/>
      <c r="G198" s="22"/>
      <c r="H198" s="22"/>
      <c r="I198" s="92"/>
      <c r="J198" s="6"/>
      <c r="K198" s="6"/>
      <c r="L198" s="6"/>
      <c r="M198" s="9"/>
      <c r="N198" s="6"/>
      <c r="O198" s="6"/>
      <c r="P198" s="6"/>
    </row>
    <row r="199" spans="1:28" ht="14.25" customHeight="1" thickBot="1" x14ac:dyDescent="0.25">
      <c r="A199" s="392" t="s">
        <v>63</v>
      </c>
      <c r="B199" s="415"/>
      <c r="C199" s="415"/>
      <c r="D199" s="415"/>
      <c r="E199" s="415"/>
      <c r="F199" s="415"/>
      <c r="G199" s="415"/>
      <c r="H199" s="416"/>
      <c r="I199" s="92"/>
      <c r="J199" s="6"/>
      <c r="K199" s="6"/>
      <c r="L199" s="6"/>
      <c r="M199" s="9"/>
      <c r="N199" s="6"/>
      <c r="O199" s="6"/>
      <c r="P199" s="6"/>
    </row>
    <row r="200" spans="1:28" ht="12.75" customHeight="1" x14ac:dyDescent="0.2">
      <c r="B200" s="1"/>
      <c r="C200" s="21"/>
      <c r="D200" s="21"/>
      <c r="E200" s="21"/>
      <c r="F200" s="31"/>
      <c r="G200" s="22"/>
      <c r="H200" s="22"/>
      <c r="I200" s="92"/>
      <c r="J200" s="6"/>
      <c r="K200" s="6"/>
      <c r="L200" s="6"/>
      <c r="M200" s="9"/>
      <c r="N200" s="6"/>
      <c r="O200" s="6"/>
      <c r="P200" s="6"/>
      <c r="R200" s="2" t="s">
        <v>66</v>
      </c>
      <c r="S200" s="2" t="s">
        <v>67</v>
      </c>
      <c r="T200" s="14" t="s">
        <v>68</v>
      </c>
      <c r="U200" s="17" t="s">
        <v>66</v>
      </c>
      <c r="V200" s="2" t="s">
        <v>67</v>
      </c>
      <c r="W200" s="2" t="s">
        <v>68</v>
      </c>
      <c r="Y200" s="2" t="s">
        <v>86</v>
      </c>
      <c r="Z200" s="14" t="s">
        <v>182</v>
      </c>
      <c r="AA200" s="17" t="s">
        <v>86</v>
      </c>
      <c r="AB200" s="2" t="s">
        <v>182</v>
      </c>
    </row>
    <row r="201" spans="1:28" ht="12.75" customHeight="1" x14ac:dyDescent="0.2">
      <c r="A201" s="35" t="s">
        <v>1</v>
      </c>
      <c r="B201" s="47" t="s">
        <v>46</v>
      </c>
      <c r="C201" s="139"/>
      <c r="E201" s="139"/>
      <c r="F201" s="139"/>
      <c r="G201" s="36">
        <f>E201+F201</f>
        <v>0</v>
      </c>
      <c r="H201" s="36">
        <f>C201-G201</f>
        <v>0</v>
      </c>
      <c r="I201" s="92" t="str">
        <f>IF(AND($C201="",$E201="",$F201=""),"",IF(AND(OR($C201&lt;&gt;"",$G201&lt;&gt;""),OR(J201="",K201="")),"Select values! -&gt;",""))</f>
        <v/>
      </c>
      <c r="J201" s="134"/>
      <c r="K201" s="134"/>
      <c r="L201" s="3" t="str">
        <f>IF(J201=K201,"-", "Allocation change")</f>
        <v>-</v>
      </c>
      <c r="M201" s="92" t="str">
        <f>IF(AND($C201="",$E201="",$F201=""),"",IF(AND(OR($C201&lt;&gt;"",$G201&lt;&gt;""),OR(N201="",O201="")),"Select values! -&gt;",""))</f>
        <v/>
      </c>
      <c r="N201" s="134" t="s">
        <v>86</v>
      </c>
      <c r="O201" s="134" t="s">
        <v>86</v>
      </c>
      <c r="P201" s="3" t="str">
        <f>IF(N201=O201,"-","Origin change")</f>
        <v>-</v>
      </c>
      <c r="Q201" s="43"/>
      <c r="R201" s="4" t="str">
        <f>IF(J201="Internal",C201,"0")</f>
        <v>0</v>
      </c>
      <c r="S201" s="4" t="str">
        <f>IF(J201="Related",C201,"0")</f>
        <v>0</v>
      </c>
      <c r="T201" s="16" t="str">
        <f>IF(J201="External",C201,"0")</f>
        <v>0</v>
      </c>
      <c r="U201" s="19" t="str">
        <f>IF(K201="Internal",G201,"0")</f>
        <v>0</v>
      </c>
      <c r="V201" s="4" t="str">
        <f>IF(K201="Related",G201,"0")</f>
        <v>0</v>
      </c>
      <c r="W201" s="4" t="str">
        <f>IF(K201="External",G201,"0")</f>
        <v>0</v>
      </c>
      <c r="Y201" s="4">
        <f>IF($N201="Canadian",$C201,"0")</f>
        <v>0</v>
      </c>
      <c r="Z201" s="16" t="str">
        <f>IF($N201="Non-Canadian",$C201,"0")</f>
        <v>0</v>
      </c>
      <c r="AA201" s="19">
        <f>IF($O201="Canadian",$G201,"0")</f>
        <v>0</v>
      </c>
      <c r="AB201" s="4" t="str">
        <f>IF($O201="Non-Canadian",$G201,"0")</f>
        <v>0</v>
      </c>
    </row>
    <row r="202" spans="1:28" ht="33" customHeight="1" x14ac:dyDescent="0.2">
      <c r="A202" s="35"/>
      <c r="B202" s="257" t="s">
        <v>402</v>
      </c>
      <c r="I202" s="92"/>
      <c r="J202" s="6"/>
      <c r="K202" s="6"/>
      <c r="L202" s="6"/>
      <c r="M202" s="9"/>
      <c r="N202" s="6"/>
      <c r="O202" s="6"/>
      <c r="P202" s="6"/>
      <c r="Q202" s="43"/>
      <c r="R202" s="365"/>
      <c r="S202" s="365"/>
      <c r="T202" s="366"/>
      <c r="U202" s="367"/>
      <c r="V202" s="365"/>
      <c r="W202" s="365"/>
      <c r="Y202" s="365"/>
      <c r="Z202" s="366"/>
      <c r="AA202" s="367"/>
      <c r="AB202" s="365"/>
    </row>
    <row r="203" spans="1:28" ht="12.75" customHeight="1" x14ac:dyDescent="0.2">
      <c r="A203" s="35" t="s">
        <v>183</v>
      </c>
      <c r="B203" s="47" t="s">
        <v>47</v>
      </c>
      <c r="C203" s="139"/>
      <c r="E203" s="111"/>
      <c r="F203" s="111"/>
      <c r="G203" s="112">
        <f>E203+F203</f>
        <v>0</v>
      </c>
      <c r="H203" s="36">
        <f>C203-G203</f>
        <v>0</v>
      </c>
      <c r="I203" s="92" t="str">
        <f>IF(AND($C203="",$E203="",$F203=""),"",IF(AND(OR($C203&lt;&gt;"",$G203&lt;&gt;""),OR(J203="",K203="")),"Select values! -&gt;",""))</f>
        <v/>
      </c>
      <c r="J203" s="134"/>
      <c r="K203" s="134"/>
      <c r="L203" s="3" t="str">
        <f>IF(J203=K203,"-", "Allocation change")</f>
        <v>-</v>
      </c>
      <c r="M203" s="92" t="str">
        <f>IF(AND($C203="",$E203="",$F203=""),"",IF(AND(OR($C203&lt;&gt;"",$G203&lt;&gt;""),OR(N203="",O203="")),"Select values! -&gt;",""))</f>
        <v/>
      </c>
      <c r="N203" s="134" t="s">
        <v>86</v>
      </c>
      <c r="O203" s="134" t="s">
        <v>86</v>
      </c>
      <c r="P203" s="3" t="str">
        <f>IF(N203=O203,"-","Origin change")</f>
        <v>-</v>
      </c>
      <c r="Q203" s="43"/>
      <c r="R203" s="4" t="str">
        <f>IF(J203="Internal",C203,"0")</f>
        <v>0</v>
      </c>
      <c r="S203" s="4" t="str">
        <f>IF(J203="Related",C203,"0")</f>
        <v>0</v>
      </c>
      <c r="T203" s="16" t="str">
        <f>IF(J203="External",C203,"0")</f>
        <v>0</v>
      </c>
      <c r="U203" s="19" t="str">
        <f>IF(K203="Internal",G203,"0")</f>
        <v>0</v>
      </c>
      <c r="V203" s="4" t="str">
        <f>IF(K203="Related",G203,"0")</f>
        <v>0</v>
      </c>
      <c r="W203" s="4" t="str">
        <f>IF(K203="External",G203,"0")</f>
        <v>0</v>
      </c>
      <c r="Y203" s="4">
        <f>IF($N203="Canadian",$C203,"0")</f>
        <v>0</v>
      </c>
      <c r="Z203" s="16" t="str">
        <f>IF($N203="Non-Canadian",$C203,"0")</f>
        <v>0</v>
      </c>
      <c r="AA203" s="19">
        <f>IF($O203="Canadian",$G203,"0")</f>
        <v>0</v>
      </c>
      <c r="AB203" s="4" t="str">
        <f>IF($O203="Non-Canadian",$G203,"0")</f>
        <v>0</v>
      </c>
    </row>
    <row r="204" spans="1:28" ht="59.25" customHeight="1" thickBot="1" x14ac:dyDescent="0.25">
      <c r="A204" s="37"/>
      <c r="B204" s="258" t="s">
        <v>365</v>
      </c>
      <c r="I204" s="92"/>
      <c r="J204" s="6"/>
      <c r="K204" s="6"/>
      <c r="L204" s="6"/>
      <c r="M204" s="9"/>
      <c r="N204" s="6"/>
      <c r="O204" s="6"/>
      <c r="P204" s="6"/>
    </row>
    <row r="205" spans="1:28" ht="12" customHeight="1" x14ac:dyDescent="0.2">
      <c r="J205" s="6"/>
      <c r="K205" s="6"/>
      <c r="L205" s="6"/>
      <c r="M205" s="9"/>
      <c r="N205" s="6"/>
      <c r="O205" s="6"/>
      <c r="P205" s="6"/>
      <c r="R205" s="276" t="s">
        <v>66</v>
      </c>
      <c r="S205" s="277" t="s">
        <v>67</v>
      </c>
      <c r="T205" s="279" t="s">
        <v>68</v>
      </c>
      <c r="U205" s="276" t="s">
        <v>66</v>
      </c>
      <c r="V205" s="277" t="s">
        <v>67</v>
      </c>
      <c r="W205" s="278" t="s">
        <v>68</v>
      </c>
      <c r="X205" s="259"/>
      <c r="Y205" s="276" t="s">
        <v>86</v>
      </c>
      <c r="Z205" s="279" t="s">
        <v>182</v>
      </c>
      <c r="AA205" s="276" t="s">
        <v>86</v>
      </c>
      <c r="AB205" s="278" t="s">
        <v>182</v>
      </c>
    </row>
    <row r="206" spans="1:28" s="20" customFormat="1" ht="12" customHeight="1" thickBot="1" x14ac:dyDescent="0.25">
      <c r="A206" s="117"/>
      <c r="B206" s="319" t="s">
        <v>374</v>
      </c>
      <c r="C206" s="110">
        <f>ROUND(C19+C29+C38+C53+C66+C76+C88+C95+C101+C113+C128+C144+C161+C182+C197+C201+C203,0)</f>
        <v>0</v>
      </c>
      <c r="D206" s="45"/>
      <c r="E206" s="110">
        <f>ROUND(E19+E29+E38+E53+E66+E76+E88+E95+E101+E113+E128+E144+E161+E182+E197+E201+E203,0)</f>
        <v>0</v>
      </c>
      <c r="F206" s="110">
        <f>ROUND(F19+F29+F38+F53+F66+F76+F88+F95+F101+F113+F128+F144+F161+F182+F197+F201+F203,0)</f>
        <v>0</v>
      </c>
      <c r="G206" s="110">
        <f>ROUND(G19+G29+G38+G53+G66+G76+G88+G95+G101+G113+G128+G144+G161+G182+G197+G201+G203,0)</f>
        <v>0</v>
      </c>
      <c r="H206" s="110">
        <f>ROUND(H19+H29+H38+H53+H66+H76+H88+H95+H101+H113+H128+H144+H161+H182+H197+H201+H203,0)</f>
        <v>0</v>
      </c>
      <c r="J206" s="6"/>
      <c r="K206" s="6"/>
      <c r="L206" s="6"/>
      <c r="M206" s="9"/>
      <c r="N206" s="6"/>
      <c r="O206" s="6"/>
      <c r="P206" s="6"/>
      <c r="R206" s="260">
        <f t="shared" ref="R206:W206" si="204">ROUND(R203+R201+R197+R182+R161+R144+R128+R113+R101+R95+R88+R76+R66+R53+R38+R29+R19,0)</f>
        <v>0</v>
      </c>
      <c r="S206" s="261">
        <f t="shared" si="204"/>
        <v>0</v>
      </c>
      <c r="T206" s="280">
        <f t="shared" si="204"/>
        <v>0</v>
      </c>
      <c r="U206" s="260">
        <f t="shared" si="204"/>
        <v>0</v>
      </c>
      <c r="V206" s="261">
        <f t="shared" si="204"/>
        <v>0</v>
      </c>
      <c r="W206" s="262">
        <f t="shared" si="204"/>
        <v>0</v>
      </c>
      <c r="Y206" s="260">
        <f>ROUND(Y203+Y201+Y197+Y182+Y161+Y144+Y128+Y113+Y101+Y95+Y88+Y76+Y66+Y53+Y38+Y29+Y19,0)</f>
        <v>0</v>
      </c>
      <c r="Z206" s="280">
        <f>ROUND(Z203+Z201+Z197+Z182+Z161+Z144+Z128+Z113+Z101+Z95+Z88+Z76+Z66+Z53+Z38+Z29+Z19,0)</f>
        <v>0</v>
      </c>
      <c r="AA206" s="260">
        <f>ROUND(AA203+AA201+AA197+AA182+AA161+AA144+AA128+AA113+AA101+AA95+AA88+AA76+AA66+AA53+AA38+AA29+AA19,0)</f>
        <v>0</v>
      </c>
      <c r="AB206" s="262">
        <f>ROUND(AB203+AB201+AB197+AB182+AB161+AB144+AB128+AB113+AB101+AB95+AB88+AB76+AB66+AB53+AB38+AB29+AB19,0)</f>
        <v>0</v>
      </c>
    </row>
    <row r="207" spans="1:28" s="20" customFormat="1" ht="12" customHeight="1" x14ac:dyDescent="0.2">
      <c r="A207" s="37"/>
      <c r="B207" s="271"/>
      <c r="C207" s="269"/>
      <c r="D207" s="269"/>
      <c r="E207" s="269"/>
      <c r="F207" s="269"/>
      <c r="G207" s="269"/>
      <c r="H207" s="269"/>
      <c r="J207" s="6"/>
      <c r="K207" s="6"/>
      <c r="L207" s="6"/>
      <c r="M207" s="9"/>
      <c r="N207" s="6"/>
      <c r="O207" s="6"/>
      <c r="P207" s="6"/>
      <c r="R207" s="270"/>
      <c r="S207" s="270"/>
      <c r="T207" s="270"/>
      <c r="U207" s="270"/>
      <c r="V207" s="270"/>
      <c r="W207" s="270"/>
      <c r="Y207" s="270"/>
      <c r="Z207" s="270"/>
      <c r="AA207" s="270"/>
      <c r="AB207" s="270"/>
    </row>
    <row r="208" spans="1:28" ht="12.75" customHeight="1" x14ac:dyDescent="0.2">
      <c r="A208" s="35" t="s">
        <v>85</v>
      </c>
      <c r="B208" s="321" t="s">
        <v>375</v>
      </c>
      <c r="C208" s="320"/>
      <c r="E208" s="111"/>
      <c r="F208" s="272"/>
      <c r="G208" s="111">
        <f>C208</f>
        <v>0</v>
      </c>
      <c r="H208" s="112"/>
      <c r="I208" s="92"/>
      <c r="J208" s="6"/>
      <c r="K208" s="6"/>
      <c r="L208" s="6"/>
      <c r="M208" s="9"/>
      <c r="N208" s="6"/>
      <c r="O208" s="6"/>
      <c r="P208" s="6"/>
      <c r="Y208" s="7"/>
      <c r="Z208" s="7"/>
      <c r="AA208" s="7"/>
      <c r="AB208" s="7"/>
    </row>
    <row r="209" spans="1:28" ht="12.75" customHeight="1" x14ac:dyDescent="0.2">
      <c r="A209" s="285"/>
      <c r="B209" s="50"/>
      <c r="C209" s="7"/>
      <c r="G209" s="32"/>
      <c r="I209" s="92"/>
      <c r="J209" s="6"/>
      <c r="K209" s="6"/>
      <c r="L209" s="6"/>
      <c r="M209" s="9"/>
      <c r="N209" s="6"/>
      <c r="O209" s="6"/>
      <c r="P209" s="6"/>
      <c r="Y209" s="7"/>
      <c r="Z209" s="7"/>
      <c r="AA209" s="7"/>
      <c r="AB209" s="7"/>
    </row>
    <row r="210" spans="1:28" ht="12.75" customHeight="1" thickBot="1" x14ac:dyDescent="0.25">
      <c r="A210" s="336"/>
      <c r="B210" s="337" t="s">
        <v>376</v>
      </c>
      <c r="C210" s="335">
        <f>C206+C208</f>
        <v>0</v>
      </c>
      <c r="D210" s="45"/>
      <c r="E210" s="335">
        <f>E206+E208</f>
        <v>0</v>
      </c>
      <c r="F210" s="335">
        <f>F206+F208</f>
        <v>0</v>
      </c>
      <c r="G210" s="335">
        <f>G206+G208</f>
        <v>0</v>
      </c>
      <c r="H210" s="335">
        <f>H206+H208</f>
        <v>0</v>
      </c>
      <c r="I210" s="92"/>
      <c r="J210" s="6"/>
      <c r="K210" s="6"/>
      <c r="L210" s="6"/>
      <c r="M210" s="9"/>
      <c r="N210" s="6"/>
      <c r="O210" s="6"/>
      <c r="P210" s="6"/>
      <c r="Y210" s="7"/>
      <c r="Z210" s="7"/>
      <c r="AA210" s="7"/>
      <c r="AB210" s="7"/>
    </row>
    <row r="211" spans="1:28" ht="12" customHeight="1" thickTop="1" x14ac:dyDescent="0.2">
      <c r="J211" s="6"/>
      <c r="K211" s="6"/>
      <c r="L211" s="6"/>
      <c r="M211" s="9"/>
      <c r="N211" s="6"/>
      <c r="O211" s="6"/>
      <c r="P211" s="6"/>
    </row>
    <row r="212" spans="1:28" ht="12.75" customHeight="1" x14ac:dyDescent="0.2">
      <c r="A212" s="424" t="s">
        <v>352</v>
      </c>
      <c r="B212" s="425"/>
      <c r="C212" s="425"/>
      <c r="D212" s="425"/>
      <c r="E212" s="425"/>
      <c r="F212" s="425"/>
      <c r="G212" s="425"/>
      <c r="H212" s="425"/>
      <c r="I212" s="425"/>
      <c r="J212" s="425"/>
      <c r="K212" s="425"/>
      <c r="L212" s="425"/>
      <c r="M212" s="425"/>
      <c r="N212" s="425"/>
      <c r="O212" s="425"/>
      <c r="P212" s="426"/>
    </row>
    <row r="213" spans="1:28" ht="12" customHeight="1" thickBot="1" x14ac:dyDescent="0.25">
      <c r="J213" s="6"/>
      <c r="K213" s="6"/>
      <c r="L213" s="6"/>
      <c r="M213" s="9"/>
      <c r="N213" s="6"/>
      <c r="O213" s="6"/>
      <c r="P213" s="6"/>
    </row>
    <row r="214" spans="1:28" ht="18" customHeight="1" thickBot="1" x14ac:dyDescent="0.25">
      <c r="B214" s="417" t="s">
        <v>383</v>
      </c>
      <c r="C214" s="418"/>
      <c r="D214" s="419"/>
      <c r="E214" s="419"/>
      <c r="F214" s="419"/>
      <c r="G214" s="419"/>
      <c r="H214" s="420"/>
      <c r="J214" s="6"/>
      <c r="K214" s="6"/>
      <c r="L214" s="6"/>
      <c r="M214" s="9"/>
      <c r="N214" s="6"/>
      <c r="O214" s="6"/>
      <c r="P214" s="6"/>
    </row>
    <row r="215" spans="1:28" ht="34.5" customHeight="1" x14ac:dyDescent="0.2">
      <c r="B215" s="274" t="s">
        <v>291</v>
      </c>
      <c r="C215" s="328" t="s">
        <v>387</v>
      </c>
      <c r="E215" s="323"/>
      <c r="F215" s="323"/>
      <c r="G215" s="346" t="s">
        <v>381</v>
      </c>
      <c r="H215" s="347" t="s">
        <v>382</v>
      </c>
      <c r="J215" s="6"/>
      <c r="K215" s="6"/>
      <c r="L215" s="6"/>
      <c r="M215" s="9"/>
      <c r="N215" s="6"/>
      <c r="O215" s="6"/>
      <c r="P215" s="6"/>
    </row>
    <row r="216" spans="1:28" ht="12.75" customHeight="1" x14ac:dyDescent="0.2">
      <c r="B216" s="275" t="s">
        <v>366</v>
      </c>
      <c r="C216" s="178"/>
      <c r="E216" s="21"/>
      <c r="F216" s="21"/>
      <c r="G216" s="324">
        <f>E216+F216</f>
        <v>0</v>
      </c>
      <c r="H216" s="329">
        <f>C216-G216</f>
        <v>0</v>
      </c>
      <c r="J216" s="6"/>
      <c r="K216" s="6"/>
      <c r="L216" s="6"/>
      <c r="M216" s="9"/>
      <c r="N216" s="6"/>
      <c r="O216" s="6"/>
      <c r="P216" s="6"/>
    </row>
    <row r="217" spans="1:28" ht="12.75" customHeight="1" x14ac:dyDescent="0.2">
      <c r="B217" s="275" t="s">
        <v>366</v>
      </c>
      <c r="C217" s="178"/>
      <c r="E217" s="21"/>
      <c r="F217" s="21"/>
      <c r="G217" s="324">
        <f>E217+F217</f>
        <v>0</v>
      </c>
      <c r="H217" s="329">
        <f>C217-G217</f>
        <v>0</v>
      </c>
      <c r="J217" s="6"/>
      <c r="K217" s="6"/>
      <c r="L217" s="6"/>
      <c r="M217" s="9"/>
      <c r="N217" s="6"/>
      <c r="O217" s="6"/>
      <c r="P217" s="6"/>
    </row>
    <row r="218" spans="1:28" ht="12.75" customHeight="1" thickBot="1" x14ac:dyDescent="0.25">
      <c r="B218" s="326" t="s">
        <v>378</v>
      </c>
      <c r="C218" s="273">
        <f>C216+C217</f>
        <v>0</v>
      </c>
      <c r="E218" s="180"/>
      <c r="F218" s="180"/>
      <c r="G218" s="325">
        <f>G216+G217</f>
        <v>0</v>
      </c>
      <c r="H218" s="322">
        <f>H216+H217</f>
        <v>0</v>
      </c>
      <c r="J218" s="6"/>
      <c r="K218" s="6"/>
      <c r="L218" s="6"/>
      <c r="M218" s="9"/>
      <c r="N218" s="6"/>
      <c r="O218" s="6"/>
      <c r="P218" s="6"/>
    </row>
    <row r="219" spans="1:28" ht="12" customHeight="1" x14ac:dyDescent="0.2">
      <c r="J219" s="6"/>
      <c r="K219" s="6"/>
      <c r="L219" s="6"/>
      <c r="M219" s="9"/>
      <c r="N219" s="6"/>
      <c r="O219" s="6"/>
      <c r="P219" s="6"/>
    </row>
    <row r="220" spans="1:28" ht="14.25" customHeight="1" thickBot="1" x14ac:dyDescent="0.25">
      <c r="B220" s="334" t="s">
        <v>373</v>
      </c>
      <c r="C220" s="335">
        <f>C210+C218</f>
        <v>0</v>
      </c>
      <c r="D220" s="327"/>
      <c r="E220" s="269"/>
      <c r="F220" s="269"/>
      <c r="G220" s="335">
        <f>G210+G218</f>
        <v>0</v>
      </c>
      <c r="H220" s="335">
        <f>H210+H218</f>
        <v>0</v>
      </c>
      <c r="J220" s="6"/>
      <c r="K220" s="6"/>
      <c r="L220" s="6"/>
      <c r="M220" s="9"/>
      <c r="N220" s="6"/>
      <c r="O220" s="6"/>
      <c r="P220" s="6"/>
    </row>
    <row r="221" spans="1:28" ht="12" customHeight="1" thickTop="1" x14ac:dyDescent="0.2"/>
    <row r="236" spans="10:15" ht="12" hidden="1" customHeight="1" x14ac:dyDescent="0.2">
      <c r="J236" s="11" t="s">
        <v>66</v>
      </c>
      <c r="K236" s="11" t="s">
        <v>66</v>
      </c>
      <c r="N236" s="11" t="s">
        <v>86</v>
      </c>
      <c r="O236" s="11" t="s">
        <v>86</v>
      </c>
    </row>
    <row r="237" spans="10:15" ht="12" hidden="1" customHeight="1" x14ac:dyDescent="0.2">
      <c r="J237" s="11" t="s">
        <v>67</v>
      </c>
      <c r="K237" s="11" t="s">
        <v>67</v>
      </c>
      <c r="N237" s="11" t="s">
        <v>182</v>
      </c>
      <c r="O237" s="11" t="s">
        <v>182</v>
      </c>
    </row>
    <row r="238" spans="10:15" ht="12" hidden="1" customHeight="1" x14ac:dyDescent="0.2">
      <c r="J238" s="11" t="s">
        <v>68</v>
      </c>
      <c r="K238" s="11" t="s">
        <v>68</v>
      </c>
      <c r="N238" s="11" t="s">
        <v>380</v>
      </c>
      <c r="O238" s="11" t="s">
        <v>379</v>
      </c>
    </row>
    <row r="239" spans="10:15" ht="12" hidden="1" customHeight="1" x14ac:dyDescent="0.2">
      <c r="J239" s="11" t="s">
        <v>380</v>
      </c>
      <c r="K239" s="11" t="s">
        <v>379</v>
      </c>
    </row>
  </sheetData>
  <mergeCells count="41">
    <mergeCell ref="B214:H214"/>
    <mergeCell ref="A188:P188"/>
    <mergeCell ref="A212:P212"/>
    <mergeCell ref="Y14:Z14"/>
    <mergeCell ref="AA14:AB14"/>
    <mergeCell ref="A199:H199"/>
    <mergeCell ref="B150:H150"/>
    <mergeCell ref="B163:H163"/>
    <mergeCell ref="B97:H97"/>
    <mergeCell ref="A185:H185"/>
    <mergeCell ref="B187:H187"/>
    <mergeCell ref="A149:P149"/>
    <mergeCell ref="A164:P164"/>
    <mergeCell ref="B90:H90"/>
    <mergeCell ref="B192:P192"/>
    <mergeCell ref="R13:W13"/>
    <mergeCell ref="Y13:AB13"/>
    <mergeCell ref="U14:W14"/>
    <mergeCell ref="A148:H148"/>
    <mergeCell ref="B130:H130"/>
    <mergeCell ref="B117:H117"/>
    <mergeCell ref="B68:H68"/>
    <mergeCell ref="B78:H78"/>
    <mergeCell ref="R14:T14"/>
    <mergeCell ref="A40:H40"/>
    <mergeCell ref="B55:H55"/>
    <mergeCell ref="A118:P118"/>
    <mergeCell ref="A115:H115"/>
    <mergeCell ref="A9:P9"/>
    <mergeCell ref="B103:H103"/>
    <mergeCell ref="B15:H15"/>
    <mergeCell ref="A13:H13"/>
    <mergeCell ref="B21:H21"/>
    <mergeCell ref="A17:P17"/>
    <mergeCell ref="A32:P32"/>
    <mergeCell ref="B31:H31"/>
    <mergeCell ref="B42:H42"/>
    <mergeCell ref="A10:P10"/>
    <mergeCell ref="A22:P22"/>
    <mergeCell ref="A41:P41"/>
    <mergeCell ref="B44:P44"/>
  </mergeCells>
  <phoneticPr fontId="0" type="noConversion"/>
  <dataValidations xWindow="1027" yWindow="562" count="6">
    <dataValidation type="whole" allowBlank="1" showInputMessage="1" showErrorMessage="1" promptTitle="Contingency" prompt="See the comment in the blue box under &quot;Contingency&quot;." sqref="E203:G203"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203 J201 J193:J196 J189:J191 J165:J181 J151:J160 J131:J143 J119:J127 J104:J112 J98:J100 J91:J94 J79:J87 J69:J75 J56:J65 J45:J52 J43 J33:J37 J23:J28 J18" xr:uid="{AFB710B1-F408-4E3D-B6A0-1E3B73B669A8}">
      <formula1>$J$236:$J$239</formula1>
    </dataValidation>
    <dataValidation type="list" allowBlank="1" showInputMessage="1" showErrorMessage="1" errorTitle="Internal, Related, External" error="Please choose from the dropdown list" promptTitle="Cost Allocation" prompt="Please allocate cost to Internal, Related, External or No cost" sqref="K16 K203 K201 K193:K196 K189:K191 K165:K181 K151:K160 K131:K143 K119:K127 K104:K112 K98:K100 K91:K94 K79:K87 K69:K75 K56:K65 K45:K52 K43 K33:K37 K23:K28 K18" xr:uid="{8FE89195-EC81-4E0C-AA77-F771564E22D8}">
      <formula1>$K$236:$K$239</formula1>
    </dataValidation>
    <dataValidation type="list" allowBlank="1" showInputMessage="1" showErrorMessage="1" errorTitle="Canadian / Non-Canadian" error="Please choose from the dropdown list" promptTitle="Cost Origin" prompt="Please specify cost origin: Canadian, Non-Canadian or Not budgeted" sqref="N16 N203 N201 N193:N196 N189:N191 N165:N181 N151:N160 N131:N143 N119:N127 N104:N112 N98:N100 N91:N94 N79:N87 N69:N75 N56:N65 N45:N52 N43 N33:N37 N23:N28 N18" xr:uid="{4DE5AB64-99F2-4A9F-90DD-A458C55B4C63}">
      <formula1>$N$236:$N$238</formula1>
    </dataValidation>
    <dataValidation type="list" allowBlank="1" showInputMessage="1" showErrorMessage="1" errorTitle="Canadian / Non-Canadian" error="Please choose from the dropdown list" promptTitle="Cost Origin" prompt="Please specify cost origin: Canadian, Non-Canadian or No costs" sqref="O203 O201 O193:O196 O189:O191 O165:O181 O151:O160 O131:O143 O119:O127 O104:O112 O98:O100 O91:O94 O79:O87 O69:O75 O56:O65 O45:O52 O43 O33:O37 O23:O28 O18" xr:uid="{5BD26041-4FE4-43A6-9AD8-8EC5C1CC770A}">
      <formula1>$O$236:$O$238</formula1>
    </dataValidation>
    <dataValidation type="list" allowBlank="1" showInputMessage="1" showErrorMessage="1" errorTitle="Canadian / Non-Canadian" error="Please choose from the dropdown list" promptTitle="Cost Origin" prompt="Please specify cost origin: Canadian, Non-Canadian or No cost" sqref="O16" xr:uid="{F438049A-2545-4B06-AB83-933A7445CC53}">
      <formula1>$O$236:$O$238</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E2" sqref="E2:E3"/>
    </sheetView>
  </sheetViews>
  <sheetFormatPr baseColWidth="10" defaultColWidth="11.42578125" defaultRowHeight="12" x14ac:dyDescent="0.2"/>
  <cols>
    <col min="1" max="1" width="8.7109375" style="61" customWidth="1"/>
    <col min="2" max="2" width="44.28515625" style="61" customWidth="1"/>
    <col min="3" max="3" width="12.42578125" style="61" customWidth="1"/>
    <col min="4" max="4" width="26" style="61" customWidth="1"/>
    <col min="5" max="5" width="45.85546875" style="61" customWidth="1"/>
    <col min="6" max="6" width="11.85546875" style="61" customWidth="1"/>
    <col min="7" max="10" width="9.7109375" style="61" customWidth="1"/>
    <col min="11" max="11" width="10.140625" style="61" customWidth="1"/>
    <col min="12" max="16384" width="11.42578125" style="61"/>
  </cols>
  <sheetData>
    <row r="1" spans="1:6" x14ac:dyDescent="0.2">
      <c r="A1" s="122"/>
      <c r="B1" s="122"/>
      <c r="C1" s="122"/>
      <c r="D1" s="122"/>
      <c r="E1" s="122"/>
    </row>
    <row r="2" spans="1:6" ht="12.75" x14ac:dyDescent="0.2">
      <c r="E2" s="71" t="s">
        <v>407</v>
      </c>
    </row>
    <row r="3" spans="1:6" ht="12.75" x14ac:dyDescent="0.2">
      <c r="E3" s="71" t="s">
        <v>408</v>
      </c>
    </row>
    <row r="4" spans="1:6" ht="12.75" x14ac:dyDescent="0.2">
      <c r="E4" s="71" t="s">
        <v>282</v>
      </c>
    </row>
    <row r="6" spans="1:6" ht="11.45" customHeight="1" x14ac:dyDescent="0.2"/>
    <row r="7" spans="1:6" s="7" customFormat="1" ht="15.75" customHeight="1" x14ac:dyDescent="0.2">
      <c r="B7" s="71" t="s">
        <v>372</v>
      </c>
      <c r="C7" s="119" t="str">
        <f>'Costs Detail'!G3</f>
        <v>-</v>
      </c>
      <c r="D7" s="120"/>
      <c r="E7"/>
      <c r="F7" s="89"/>
    </row>
    <row r="8" spans="1:6" s="7" customFormat="1" ht="15.75" customHeight="1" x14ac:dyDescent="0.2">
      <c r="B8" s="71" t="s">
        <v>276</v>
      </c>
      <c r="C8" s="119" t="str">
        <f>'Costs Detail'!G4</f>
        <v>-</v>
      </c>
      <c r="D8" s="121"/>
      <c r="E8"/>
    </row>
    <row r="9" spans="1:6" s="7" customFormat="1" ht="15.75" customHeight="1" x14ac:dyDescent="0.2">
      <c r="B9" s="71" t="s">
        <v>277</v>
      </c>
      <c r="C9" s="119" t="str">
        <f>'Costs Detail'!G5</f>
        <v>-</v>
      </c>
      <c r="D9" s="121"/>
      <c r="E9"/>
    </row>
    <row r="10" spans="1:6" s="7" customFormat="1" ht="15.75" customHeight="1" x14ac:dyDescent="0.2">
      <c r="B10" s="71" t="s">
        <v>43</v>
      </c>
      <c r="C10" s="119" t="str">
        <f>'Costs Detail'!G6</f>
        <v>-</v>
      </c>
      <c r="D10" s="121"/>
      <c r="E10"/>
      <c r="F10" s="89"/>
    </row>
    <row r="11" spans="1:6" s="1" customFormat="1" ht="15.75" customHeight="1" x14ac:dyDescent="0.2">
      <c r="A11" s="63"/>
      <c r="B11" s="50" t="s">
        <v>72</v>
      </c>
      <c r="C11" s="50"/>
      <c r="D11" s="64"/>
    </row>
    <row r="12" spans="1:6" s="7" customFormat="1" ht="12.75" x14ac:dyDescent="0.2">
      <c r="A12" s="20" t="s">
        <v>73</v>
      </c>
      <c r="C12" s="20"/>
      <c r="D12" s="70"/>
    </row>
    <row r="13" spans="1:6" s="1" customFormat="1" x14ac:dyDescent="0.2"/>
    <row r="14" spans="1:6" s="148" customFormat="1" ht="24" x14ac:dyDescent="0.2">
      <c r="A14" s="146" t="s">
        <v>44</v>
      </c>
      <c r="B14" s="146" t="s">
        <v>74</v>
      </c>
      <c r="C14" s="147" t="s">
        <v>75</v>
      </c>
      <c r="D14" s="147" t="s">
        <v>353</v>
      </c>
      <c r="E14" s="147" t="s">
        <v>283</v>
      </c>
    </row>
    <row r="15" spans="1:6" s="68" customFormat="1" ht="12.75" customHeight="1" x14ac:dyDescent="0.2">
      <c r="A15" s="65"/>
      <c r="B15" s="100"/>
      <c r="C15" s="66"/>
      <c r="D15" s="67"/>
      <c r="E15" s="100"/>
    </row>
    <row r="16" spans="1:6" s="68" customFormat="1" ht="12.75" customHeight="1" x14ac:dyDescent="0.2">
      <c r="A16" s="65"/>
      <c r="B16" s="100"/>
      <c r="C16" s="66"/>
      <c r="D16" s="67"/>
      <c r="E16" s="100"/>
    </row>
    <row r="17" spans="1:5" s="68" customFormat="1" ht="12.75" customHeight="1" x14ac:dyDescent="0.2">
      <c r="A17" s="65"/>
      <c r="B17" s="100"/>
      <c r="C17" s="66"/>
      <c r="D17" s="67"/>
      <c r="E17" s="100"/>
    </row>
    <row r="18" spans="1:5" s="68" customFormat="1" ht="12.75" customHeight="1" x14ac:dyDescent="0.2">
      <c r="A18" s="65"/>
      <c r="B18" s="100"/>
      <c r="C18" s="66"/>
      <c r="D18" s="67"/>
      <c r="E18" s="100"/>
    </row>
    <row r="19" spans="1:5" s="68" customFormat="1" ht="12.75" customHeight="1" x14ac:dyDescent="0.2">
      <c r="A19" s="65"/>
      <c r="B19" s="100"/>
      <c r="C19" s="66"/>
      <c r="D19" s="67"/>
      <c r="E19" s="100"/>
    </row>
    <row r="20" spans="1:5" s="68" customFormat="1" ht="12.75" customHeight="1" x14ac:dyDescent="0.2">
      <c r="A20" s="65"/>
      <c r="B20" s="100"/>
      <c r="C20" s="66"/>
      <c r="D20" s="67"/>
      <c r="E20" s="100"/>
    </row>
    <row r="21" spans="1:5" s="68" customFormat="1" ht="12.75" customHeight="1" x14ac:dyDescent="0.2">
      <c r="A21" s="65"/>
      <c r="B21" s="100"/>
      <c r="C21" s="66"/>
      <c r="D21" s="67"/>
      <c r="E21" s="100"/>
    </row>
    <row r="22" spans="1:5" s="68" customFormat="1" ht="12.75" customHeight="1" x14ac:dyDescent="0.2">
      <c r="A22" s="65"/>
      <c r="B22" s="100"/>
      <c r="C22" s="66"/>
      <c r="D22" s="67"/>
      <c r="E22" s="100"/>
    </row>
    <row r="23" spans="1:5" s="68" customFormat="1" ht="12.75" customHeight="1" x14ac:dyDescent="0.2">
      <c r="A23" s="65"/>
      <c r="B23" s="100"/>
      <c r="C23" s="66"/>
      <c r="D23" s="67"/>
      <c r="E23" s="100"/>
    </row>
    <row r="24" spans="1:5" s="68" customFormat="1" ht="12.75" customHeight="1" x14ac:dyDescent="0.2">
      <c r="A24" s="65"/>
      <c r="B24" s="100"/>
      <c r="C24" s="66"/>
      <c r="D24" s="67"/>
      <c r="E24" s="100"/>
    </row>
    <row r="25" spans="1:5" s="68" customFormat="1" ht="12.75" customHeight="1" x14ac:dyDescent="0.2">
      <c r="A25" s="65"/>
      <c r="B25" s="100"/>
      <c r="C25" s="66"/>
      <c r="D25" s="67"/>
      <c r="E25" s="100"/>
    </row>
    <row r="26" spans="1:5" s="68" customFormat="1" ht="12.75" customHeight="1" x14ac:dyDescent="0.2">
      <c r="A26" s="65"/>
      <c r="B26" s="100"/>
      <c r="C26" s="66"/>
      <c r="D26" s="67"/>
      <c r="E26" s="100"/>
    </row>
    <row r="27" spans="1:5" s="68" customFormat="1" ht="12.75" customHeight="1" x14ac:dyDescent="0.2">
      <c r="A27" s="65"/>
      <c r="B27" s="100"/>
      <c r="C27" s="66"/>
      <c r="D27" s="67"/>
      <c r="E27" s="100"/>
    </row>
    <row r="28" spans="1:5" s="68" customFormat="1" ht="12.75" customHeight="1" x14ac:dyDescent="0.2">
      <c r="A28" s="65"/>
      <c r="B28" s="100"/>
      <c r="C28" s="66"/>
      <c r="D28" s="67"/>
      <c r="E28" s="100"/>
    </row>
    <row r="29" spans="1:5" s="68" customFormat="1" ht="12.75" customHeight="1" x14ac:dyDescent="0.2">
      <c r="A29" s="65"/>
      <c r="B29" s="100"/>
      <c r="C29" s="66"/>
      <c r="D29" s="67"/>
      <c r="E29" s="100"/>
    </row>
    <row r="30" spans="1:5" s="68" customFormat="1" ht="12.75" customHeight="1" x14ac:dyDescent="0.2">
      <c r="A30" s="65"/>
      <c r="B30" s="100"/>
      <c r="C30" s="69"/>
      <c r="D30" s="67"/>
      <c r="E30" s="100"/>
    </row>
    <row r="31" spans="1:5" s="68" customFormat="1" ht="12.75" customHeight="1" x14ac:dyDescent="0.2">
      <c r="A31" s="65"/>
      <c r="B31" s="100"/>
      <c r="C31" s="69"/>
      <c r="D31" s="67"/>
      <c r="E31" s="100"/>
    </row>
    <row r="32" spans="1:5" s="68" customFormat="1" ht="12.75" customHeight="1" x14ac:dyDescent="0.2">
      <c r="A32" s="65"/>
      <c r="B32" s="100"/>
      <c r="C32" s="69"/>
      <c r="D32" s="67"/>
      <c r="E32" s="100"/>
    </row>
    <row r="33" spans="1:5" s="68" customFormat="1" ht="12.75" customHeight="1" x14ac:dyDescent="0.2">
      <c r="A33" s="65"/>
      <c r="B33" s="100"/>
      <c r="C33" s="69"/>
      <c r="D33" s="67"/>
      <c r="E33" s="100"/>
    </row>
    <row r="34" spans="1:5" s="68" customFormat="1" ht="12.75" customHeight="1" x14ac:dyDescent="0.2">
      <c r="A34" s="65"/>
      <c r="B34" s="100"/>
      <c r="C34" s="69"/>
      <c r="D34" s="67"/>
      <c r="E34" s="100"/>
    </row>
    <row r="35" spans="1:5" s="68" customFormat="1" ht="12.75" customHeight="1" x14ac:dyDescent="0.2">
      <c r="A35" s="65"/>
      <c r="B35" s="100"/>
      <c r="C35" s="69"/>
      <c r="D35" s="67"/>
      <c r="E35" s="100"/>
    </row>
    <row r="36" spans="1:5" s="68" customFormat="1" ht="12.75" customHeight="1" x14ac:dyDescent="0.2">
      <c r="A36" s="65"/>
      <c r="B36" s="100"/>
      <c r="C36" s="69"/>
      <c r="D36" s="67"/>
      <c r="E36" s="100"/>
    </row>
    <row r="37" spans="1:5" s="68" customFormat="1" ht="12.75" customHeight="1" x14ac:dyDescent="0.2">
      <c r="A37" s="65"/>
      <c r="B37" s="100"/>
      <c r="C37" s="69"/>
      <c r="D37" s="67"/>
      <c r="E37" s="100"/>
    </row>
    <row r="38" spans="1:5" s="68" customFormat="1" ht="12.75" customHeight="1" x14ac:dyDescent="0.2">
      <c r="A38" s="65"/>
      <c r="B38" s="100"/>
      <c r="C38" s="69"/>
      <c r="D38" s="67"/>
      <c r="E38" s="100"/>
    </row>
    <row r="39" spans="1:5" s="68" customFormat="1" ht="12.75" customHeight="1" x14ac:dyDescent="0.2">
      <c r="A39" s="65"/>
      <c r="B39" s="100"/>
      <c r="C39" s="69"/>
      <c r="D39" s="67"/>
      <c r="E39" s="100"/>
    </row>
    <row r="40" spans="1:5" s="68" customFormat="1" ht="12.75" customHeight="1" x14ac:dyDescent="0.2">
      <c r="A40" s="65"/>
      <c r="B40" s="100"/>
      <c r="C40" s="69"/>
      <c r="D40" s="67"/>
      <c r="E40" s="100"/>
    </row>
    <row r="41" spans="1:5" s="68" customFormat="1" ht="12.75" customHeight="1" x14ac:dyDescent="0.2">
      <c r="A41" s="65"/>
      <c r="B41" s="100"/>
      <c r="C41" s="69"/>
      <c r="D41" s="67"/>
      <c r="E41" s="100"/>
    </row>
    <row r="42" spans="1:5" s="68" customFormat="1" ht="12.75" customHeight="1" x14ac:dyDescent="0.2">
      <c r="A42" s="65"/>
      <c r="B42" s="100"/>
      <c r="C42" s="69"/>
      <c r="D42" s="67"/>
      <c r="E42" s="100"/>
    </row>
    <row r="43" spans="1:5" s="68" customFormat="1" ht="12.75" customHeight="1" x14ac:dyDescent="0.2">
      <c r="A43" s="65"/>
      <c r="B43" s="100"/>
      <c r="C43" s="69"/>
      <c r="D43" s="67"/>
      <c r="E43" s="100"/>
    </row>
    <row r="44" spans="1:5" s="68" customFormat="1" ht="12.75" customHeight="1" x14ac:dyDescent="0.2">
      <c r="A44" s="65"/>
      <c r="B44" s="100"/>
      <c r="C44" s="69"/>
      <c r="D44" s="67"/>
      <c r="E44" s="100"/>
    </row>
    <row r="45" spans="1:5" s="68" customFormat="1" ht="12.75" customHeight="1" x14ac:dyDescent="0.2">
      <c r="A45" s="65"/>
      <c r="B45" s="100"/>
      <c r="C45" s="69"/>
      <c r="D45" s="67"/>
      <c r="E45" s="100"/>
    </row>
    <row r="46" spans="1:5" s="68" customFormat="1" ht="12.75" customHeight="1" x14ac:dyDescent="0.2">
      <c r="A46" s="65"/>
      <c r="B46" s="100"/>
      <c r="C46" s="69"/>
      <c r="D46" s="67"/>
      <c r="E46" s="100"/>
    </row>
    <row r="47" spans="1:5" s="68" customFormat="1" ht="12.75" customHeight="1" x14ac:dyDescent="0.2">
      <c r="A47" s="65"/>
      <c r="B47" s="100"/>
      <c r="C47" s="69"/>
      <c r="D47" s="67"/>
      <c r="E47" s="100"/>
    </row>
    <row r="69" spans="4:5" hidden="1" x14ac:dyDescent="0.2">
      <c r="E69" s="62"/>
    </row>
    <row r="70" spans="4:5" hidden="1" x14ac:dyDescent="0.2">
      <c r="D70" s="61" t="s">
        <v>76</v>
      </c>
      <c r="E70" s="62"/>
    </row>
    <row r="71" spans="4:5" hidden="1" x14ac:dyDescent="0.2">
      <c r="D71" s="61" t="s">
        <v>77</v>
      </c>
      <c r="E71" s="62"/>
    </row>
    <row r="72" spans="4:5" hidden="1" x14ac:dyDescent="0.2">
      <c r="D72" s="61" t="s">
        <v>78</v>
      </c>
      <c r="E72" s="62"/>
    </row>
    <row r="73" spans="4:5" hidden="1" x14ac:dyDescent="0.2">
      <c r="D73" s="61" t="s">
        <v>79</v>
      </c>
      <c r="E73" s="62"/>
    </row>
    <row r="74" spans="4:5" hidden="1" x14ac:dyDescent="0.2">
      <c r="D74" s="61" t="s">
        <v>80</v>
      </c>
      <c r="E74" s="62"/>
    </row>
    <row r="75" spans="4:5" hidden="1" x14ac:dyDescent="0.2">
      <c r="D75" s="61" t="s">
        <v>81</v>
      </c>
      <c r="E75" s="62"/>
    </row>
    <row r="76" spans="4:5" hidden="1" x14ac:dyDescent="0.2">
      <c r="D76" s="61" t="s">
        <v>186</v>
      </c>
      <c r="E76" s="62"/>
    </row>
    <row r="77" spans="4:5" hidden="1" x14ac:dyDescent="0.2">
      <c r="D77" s="61" t="s">
        <v>187</v>
      </c>
      <c r="E77" s="62"/>
    </row>
    <row r="78" spans="4:5" x14ac:dyDescent="0.2">
      <c r="E78" s="62"/>
    </row>
    <row r="79" spans="4:5" x14ac:dyDescent="0.2">
      <c r="E79" s="62"/>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H2" sqref="H2:H3"/>
    </sheetView>
  </sheetViews>
  <sheetFormatPr baseColWidth="10" defaultColWidth="11.42578125" defaultRowHeight="15.95" customHeight="1" x14ac:dyDescent="0.2"/>
  <cols>
    <col min="1" max="5" width="22.7109375" style="99" customWidth="1"/>
    <col min="6" max="6" width="27.5703125" style="99" customWidth="1"/>
    <col min="7" max="7" width="30.140625" style="99" customWidth="1"/>
    <col min="8" max="8" width="25" style="99" customWidth="1"/>
    <col min="9" max="9" width="30.42578125" style="99" customWidth="1"/>
    <col min="10" max="10" width="20.7109375" style="99" customWidth="1"/>
    <col min="11" max="16384" width="11.42578125" style="99"/>
  </cols>
  <sheetData>
    <row r="1" spans="1:10" ht="15.95" customHeight="1" x14ac:dyDescent="0.2">
      <c r="A1" s="562"/>
      <c r="B1" s="563"/>
      <c r="C1" s="563"/>
      <c r="D1" s="563"/>
      <c r="E1" s="563"/>
      <c r="F1" s="563"/>
      <c r="G1" s="563"/>
      <c r="H1" s="563"/>
    </row>
    <row r="2" spans="1:10" ht="15.95" customHeight="1" x14ac:dyDescent="0.2">
      <c r="A2" s="181"/>
      <c r="B2" s="182"/>
      <c r="C2" s="183"/>
      <c r="D2" s="183"/>
      <c r="E2" s="183"/>
      <c r="F2" s="183"/>
      <c r="G2" s="184"/>
      <c r="H2" s="71" t="s">
        <v>407</v>
      </c>
      <c r="I2" s="185"/>
    </row>
    <row r="3" spans="1:10" ht="15.95" customHeight="1" x14ac:dyDescent="0.2">
      <c r="A3" s="181"/>
      <c r="C3" s="71" t="s">
        <v>372</v>
      </c>
      <c r="D3" s="119" t="str">
        <f>'Costs Detail'!G3</f>
        <v>-</v>
      </c>
      <c r="E3" s="186"/>
      <c r="H3" s="71" t="s">
        <v>408</v>
      </c>
      <c r="I3" s="185"/>
    </row>
    <row r="4" spans="1:10" ht="15.95" customHeight="1" x14ac:dyDescent="0.2">
      <c r="A4" s="181"/>
      <c r="C4" s="71" t="s">
        <v>276</v>
      </c>
      <c r="D4" s="119" t="str">
        <f>'Costs Detail'!G4</f>
        <v>-</v>
      </c>
      <c r="E4" s="187"/>
      <c r="H4" s="71" t="s">
        <v>351</v>
      </c>
      <c r="I4" s="185"/>
    </row>
    <row r="5" spans="1:10" ht="15.95" customHeight="1" x14ac:dyDescent="0.2">
      <c r="A5" s="181"/>
      <c r="C5" s="71" t="s">
        <v>277</v>
      </c>
      <c r="D5" s="119" t="str">
        <f>'Costs Detail'!G5</f>
        <v>-</v>
      </c>
      <c r="E5" s="186"/>
      <c r="I5" s="185"/>
    </row>
    <row r="6" spans="1:10" ht="15.95" customHeight="1" x14ac:dyDescent="0.2">
      <c r="A6" s="181"/>
      <c r="C6" s="71" t="s">
        <v>43</v>
      </c>
      <c r="D6" s="119" t="str">
        <f>'Costs Detail'!G6</f>
        <v>-</v>
      </c>
      <c r="E6" s="186"/>
      <c r="I6" s="185"/>
    </row>
    <row r="7" spans="1:10" ht="15.95" customHeight="1" x14ac:dyDescent="0.2">
      <c r="A7" s="181"/>
      <c r="C7" s="71"/>
      <c r="H7" s="71"/>
      <c r="I7" s="185"/>
    </row>
    <row r="8" spans="1:10" ht="15.95" customHeight="1" x14ac:dyDescent="0.2">
      <c r="A8" s="564" t="s">
        <v>363</v>
      </c>
      <c r="B8" s="546"/>
      <c r="C8" s="546"/>
      <c r="D8" s="546"/>
      <c r="E8" s="546"/>
      <c r="F8" s="546"/>
      <c r="G8" s="546"/>
      <c r="H8" s="547"/>
    </row>
    <row r="9" spans="1:10" ht="15.95" customHeight="1" x14ac:dyDescent="0.2">
      <c r="A9" s="565" t="s">
        <v>296</v>
      </c>
      <c r="B9" s="566"/>
      <c r="C9" s="566"/>
      <c r="D9" s="566"/>
      <c r="E9" s="566"/>
      <c r="F9" s="566"/>
      <c r="G9" s="566"/>
      <c r="H9" s="567"/>
    </row>
    <row r="10" spans="1:10" ht="6.95" customHeight="1" thickBot="1" x14ac:dyDescent="0.25">
      <c r="A10" s="568"/>
      <c r="B10" s="568"/>
      <c r="C10" s="568"/>
      <c r="D10" s="568"/>
      <c r="E10" s="568"/>
      <c r="H10" s="185"/>
      <c r="I10" s="185"/>
      <c r="J10" s="185"/>
    </row>
    <row r="11" spans="1:10" ht="15.95" customHeight="1" x14ac:dyDescent="0.2">
      <c r="A11" s="470" t="s">
        <v>297</v>
      </c>
      <c r="B11" s="471"/>
      <c r="C11" s="471"/>
      <c r="D11" s="471"/>
      <c r="E11" s="471"/>
      <c r="F11" s="529"/>
      <c r="G11" s="529"/>
      <c r="H11" s="569"/>
      <c r="I11" s="188"/>
      <c r="J11" s="188"/>
    </row>
    <row r="12" spans="1:10" ht="15.95" customHeight="1" x14ac:dyDescent="0.2">
      <c r="A12" s="570" t="s">
        <v>298</v>
      </c>
      <c r="B12" s="571"/>
      <c r="C12" s="574" t="s">
        <v>299</v>
      </c>
      <c r="D12" s="575"/>
      <c r="E12" s="574" t="s">
        <v>300</v>
      </c>
      <c r="F12" s="575"/>
      <c r="G12" s="580" t="s">
        <v>404</v>
      </c>
      <c r="H12" s="581"/>
      <c r="I12" s="188"/>
      <c r="J12" s="188"/>
    </row>
    <row r="13" spans="1:10" ht="15.95" customHeight="1" x14ac:dyDescent="0.2">
      <c r="A13" s="572"/>
      <c r="B13" s="573"/>
      <c r="C13" s="576"/>
      <c r="D13" s="577"/>
      <c r="E13" s="576"/>
      <c r="F13" s="577"/>
      <c r="G13" s="440"/>
      <c r="H13" s="582"/>
      <c r="I13" s="189"/>
      <c r="J13" s="190"/>
    </row>
    <row r="14" spans="1:10" ht="15.95" customHeight="1" x14ac:dyDescent="0.2">
      <c r="A14" s="572"/>
      <c r="B14" s="573"/>
      <c r="C14" s="576"/>
      <c r="D14" s="577"/>
      <c r="E14" s="578"/>
      <c r="F14" s="579"/>
      <c r="G14" s="440"/>
      <c r="H14" s="582"/>
      <c r="I14" s="189"/>
      <c r="J14" s="190"/>
    </row>
    <row r="15" spans="1:10" ht="22.5" customHeight="1" thickBot="1" x14ac:dyDescent="0.25">
      <c r="A15" s="551" t="s">
        <v>301</v>
      </c>
      <c r="B15" s="552"/>
      <c r="C15" s="553">
        <v>0</v>
      </c>
      <c r="D15" s="554"/>
      <c r="E15" s="553">
        <v>0</v>
      </c>
      <c r="F15" s="554"/>
      <c r="G15" s="553">
        <v>0</v>
      </c>
      <c r="H15" s="555"/>
      <c r="I15" s="189"/>
      <c r="J15" s="190"/>
    </row>
    <row r="16" spans="1:10" ht="6.95" customHeight="1" thickBot="1" x14ac:dyDescent="0.25">
      <c r="A16" s="189"/>
      <c r="B16" s="191"/>
      <c r="C16" s="192"/>
      <c r="D16" s="193"/>
      <c r="E16" s="192"/>
      <c r="F16" s="193"/>
      <c r="G16" s="192"/>
      <c r="H16" s="193"/>
      <c r="I16" s="189"/>
      <c r="J16" s="190"/>
    </row>
    <row r="17" spans="1:10" ht="15.95" customHeight="1" x14ac:dyDescent="0.2">
      <c r="A17" s="556" t="s">
        <v>302</v>
      </c>
      <c r="B17" s="472"/>
      <c r="C17" s="472"/>
      <c r="D17" s="472"/>
      <c r="E17" s="472"/>
      <c r="F17" s="557"/>
      <c r="G17" s="557"/>
      <c r="H17" s="558"/>
      <c r="I17" s="185"/>
      <c r="J17" s="185"/>
    </row>
    <row r="18" spans="1:10" ht="15.95" customHeight="1" x14ac:dyDescent="0.2">
      <c r="A18" s="559" t="s">
        <v>303</v>
      </c>
      <c r="B18" s="560"/>
      <c r="C18" s="560"/>
      <c r="D18" s="560"/>
      <c r="E18" s="560"/>
      <c r="F18" s="560"/>
      <c r="G18" s="560"/>
      <c r="H18" s="561"/>
      <c r="I18" s="185"/>
      <c r="J18" s="185"/>
    </row>
    <row r="19" spans="1:10" ht="15.95" customHeight="1" x14ac:dyDescent="0.2">
      <c r="A19" s="194"/>
      <c r="C19" s="541" t="s">
        <v>304</v>
      </c>
      <c r="D19" s="542"/>
      <c r="E19" s="543"/>
      <c r="F19" s="491" t="s">
        <v>305</v>
      </c>
      <c r="G19" s="544"/>
      <c r="H19" s="195" t="s">
        <v>306</v>
      </c>
      <c r="I19" s="185"/>
      <c r="J19" s="185"/>
    </row>
    <row r="20" spans="1:10" ht="15.95" customHeight="1" x14ac:dyDescent="0.2">
      <c r="A20" s="194"/>
      <c r="B20" s="196"/>
      <c r="C20" s="545"/>
      <c r="D20" s="546"/>
      <c r="E20" s="547"/>
      <c r="F20" s="545"/>
      <c r="G20" s="547"/>
      <c r="H20" s="197"/>
      <c r="I20" s="185"/>
      <c r="J20" s="185"/>
    </row>
    <row r="21" spans="1:10" ht="15.95" customHeight="1" x14ac:dyDescent="0.2">
      <c r="A21" s="198"/>
      <c r="B21" s="199"/>
      <c r="C21" s="548"/>
      <c r="D21" s="549"/>
      <c r="E21" s="550"/>
      <c r="F21" s="548"/>
      <c r="G21" s="550"/>
      <c r="H21" s="200"/>
    </row>
    <row r="22" spans="1:10" ht="15.95" customHeight="1" x14ac:dyDescent="0.2">
      <c r="A22" s="198"/>
      <c r="B22" s="199"/>
      <c r="C22" s="526"/>
      <c r="D22" s="527"/>
      <c r="E22" s="528"/>
      <c r="F22" s="526"/>
      <c r="G22" s="528"/>
      <c r="H22" s="201"/>
    </row>
    <row r="23" spans="1:10" ht="15.95" customHeight="1" thickBot="1" x14ac:dyDescent="0.25">
      <c r="A23" s="523"/>
      <c r="B23" s="524"/>
      <c r="C23" s="524"/>
      <c r="D23" s="524"/>
      <c r="E23" s="524"/>
      <c r="F23" s="460" t="s">
        <v>307</v>
      </c>
      <c r="G23" s="461"/>
      <c r="H23" s="202">
        <f>SUM(H20:H22)</f>
        <v>0</v>
      </c>
    </row>
    <row r="24" spans="1:10" ht="6.95" customHeight="1" thickBot="1" x14ac:dyDescent="0.25">
      <c r="B24" s="185"/>
      <c r="C24" s="185"/>
      <c r="D24" s="185"/>
      <c r="G24" s="71"/>
      <c r="H24" s="203"/>
    </row>
    <row r="25" spans="1:10" s="204" customFormat="1" ht="15.95" customHeight="1" x14ac:dyDescent="0.2">
      <c r="A25" s="470" t="s">
        <v>308</v>
      </c>
      <c r="B25" s="529"/>
      <c r="C25" s="529"/>
      <c r="D25" s="529"/>
      <c r="E25" s="529"/>
      <c r="F25" s="530"/>
      <c r="G25" s="530"/>
      <c r="H25" s="531"/>
    </row>
    <row r="26" spans="1:10" ht="15.95" customHeight="1" x14ac:dyDescent="0.2">
      <c r="A26" s="532"/>
      <c r="B26" s="533"/>
      <c r="C26" s="536" t="s">
        <v>309</v>
      </c>
      <c r="D26" s="537"/>
      <c r="E26" s="538"/>
      <c r="F26" s="538"/>
      <c r="G26" s="538"/>
      <c r="H26" s="195" t="s">
        <v>306</v>
      </c>
    </row>
    <row r="27" spans="1:10" ht="15.95" customHeight="1" x14ac:dyDescent="0.2">
      <c r="A27" s="487"/>
      <c r="B27" s="534"/>
      <c r="C27" s="451" t="s">
        <v>310</v>
      </c>
      <c r="D27" s="539"/>
      <c r="E27" s="539"/>
      <c r="F27" s="539"/>
      <c r="G27" s="540"/>
      <c r="H27" s="205"/>
    </row>
    <row r="28" spans="1:10" ht="15.95" customHeight="1" x14ac:dyDescent="0.2">
      <c r="A28" s="487"/>
      <c r="B28" s="534"/>
      <c r="C28" s="451" t="s">
        <v>310</v>
      </c>
      <c r="D28" s="539"/>
      <c r="E28" s="539"/>
      <c r="F28" s="539"/>
      <c r="G28" s="540"/>
      <c r="H28" s="200"/>
    </row>
    <row r="29" spans="1:10" ht="15.95" customHeight="1" x14ac:dyDescent="0.2">
      <c r="A29" s="487"/>
      <c r="B29" s="534"/>
      <c r="C29" s="451" t="s">
        <v>310</v>
      </c>
      <c r="D29" s="539"/>
      <c r="E29" s="539"/>
      <c r="F29" s="539"/>
      <c r="G29" s="540"/>
      <c r="H29" s="206"/>
    </row>
    <row r="30" spans="1:10" ht="15.95" customHeight="1" x14ac:dyDescent="0.2">
      <c r="A30" s="487"/>
      <c r="B30" s="534"/>
      <c r="C30" s="516" t="s">
        <v>311</v>
      </c>
      <c r="D30" s="517"/>
      <c r="E30" s="518"/>
      <c r="F30" s="518"/>
      <c r="G30" s="519"/>
      <c r="H30" s="207"/>
    </row>
    <row r="31" spans="1:10" ht="15.95" customHeight="1" x14ac:dyDescent="0.2">
      <c r="A31" s="487"/>
      <c r="B31" s="534"/>
      <c r="C31" s="520" t="s">
        <v>312</v>
      </c>
      <c r="D31" s="521"/>
      <c r="E31" s="521"/>
      <c r="F31" s="521"/>
      <c r="G31" s="515"/>
      <c r="H31" s="205"/>
    </row>
    <row r="32" spans="1:10" ht="15.95" customHeight="1" x14ac:dyDescent="0.2">
      <c r="A32" s="489"/>
      <c r="B32" s="535"/>
      <c r="C32" s="520" t="s">
        <v>312</v>
      </c>
      <c r="D32" s="521"/>
      <c r="E32" s="521"/>
      <c r="F32" s="521"/>
      <c r="G32" s="515"/>
      <c r="H32" s="200"/>
    </row>
    <row r="33" spans="1:8" ht="15.95" customHeight="1" x14ac:dyDescent="0.2">
      <c r="A33" s="489"/>
      <c r="B33" s="535"/>
      <c r="C33" s="441" t="s">
        <v>313</v>
      </c>
      <c r="D33" s="522"/>
      <c r="E33" s="508"/>
      <c r="F33" s="508"/>
      <c r="G33" s="509"/>
      <c r="H33" s="208"/>
    </row>
    <row r="34" spans="1:8" ht="15.95" customHeight="1" thickBot="1" x14ac:dyDescent="0.25">
      <c r="A34" s="523"/>
      <c r="B34" s="524"/>
      <c r="C34" s="524"/>
      <c r="D34" s="524"/>
      <c r="E34" s="524"/>
      <c r="F34" s="525" t="s">
        <v>314</v>
      </c>
      <c r="G34" s="525"/>
      <c r="H34" s="202">
        <f>SUM(H27:H33)</f>
        <v>0</v>
      </c>
    </row>
    <row r="35" spans="1:8" ht="6.95" customHeight="1" thickBot="1" x14ac:dyDescent="0.25">
      <c r="B35" s="185"/>
      <c r="C35" s="185"/>
      <c r="D35" s="185"/>
      <c r="G35" s="71"/>
      <c r="H35" s="203"/>
    </row>
    <row r="36" spans="1:8" ht="15.95" customHeight="1" x14ac:dyDescent="0.2">
      <c r="A36" s="470" t="s">
        <v>315</v>
      </c>
      <c r="B36" s="471"/>
      <c r="C36" s="472"/>
      <c r="D36" s="472"/>
      <c r="E36" s="472"/>
      <c r="F36" s="510"/>
      <c r="G36" s="510"/>
      <c r="H36" s="511"/>
    </row>
    <row r="37" spans="1:8" ht="15.95" customHeight="1" x14ac:dyDescent="0.2">
      <c r="A37" s="194"/>
      <c r="C37" s="512" t="s">
        <v>316</v>
      </c>
      <c r="D37" s="513"/>
      <c r="E37" s="209"/>
      <c r="F37" s="210" t="s">
        <v>317</v>
      </c>
      <c r="G37" s="211" t="s">
        <v>318</v>
      </c>
      <c r="H37" s="195" t="s">
        <v>306</v>
      </c>
    </row>
    <row r="38" spans="1:8" ht="15.95" customHeight="1" x14ac:dyDescent="0.2">
      <c r="A38" s="194"/>
      <c r="C38" s="493" t="s">
        <v>319</v>
      </c>
      <c r="D38" s="514"/>
      <c r="E38" s="515"/>
      <c r="F38" s="212"/>
      <c r="G38" s="213"/>
      <c r="H38" s="205"/>
    </row>
    <row r="39" spans="1:8" ht="15.95" customHeight="1" x14ac:dyDescent="0.2">
      <c r="A39" s="194"/>
      <c r="C39" s="497" t="s">
        <v>320</v>
      </c>
      <c r="D39" s="505"/>
      <c r="E39" s="506"/>
      <c r="F39" s="214"/>
      <c r="G39" s="215"/>
      <c r="H39" s="200"/>
    </row>
    <row r="40" spans="1:8" ht="15.95" customHeight="1" x14ac:dyDescent="0.2">
      <c r="A40" s="194"/>
      <c r="C40" s="497" t="s">
        <v>321</v>
      </c>
      <c r="D40" s="505"/>
      <c r="E40" s="506"/>
      <c r="F40" s="214"/>
      <c r="G40" s="215"/>
      <c r="H40" s="200"/>
    </row>
    <row r="41" spans="1:8" ht="15.95" customHeight="1" x14ac:dyDescent="0.2">
      <c r="A41" s="194"/>
      <c r="C41" s="497" t="s">
        <v>321</v>
      </c>
      <c r="D41" s="505"/>
      <c r="E41" s="506"/>
      <c r="F41" s="214"/>
      <c r="G41" s="215"/>
      <c r="H41" s="200"/>
    </row>
    <row r="42" spans="1:8" ht="15.95" customHeight="1" x14ac:dyDescent="0.2">
      <c r="A42" s="194"/>
      <c r="C42" s="497" t="s">
        <v>322</v>
      </c>
      <c r="D42" s="505"/>
      <c r="E42" s="506"/>
      <c r="F42" s="214"/>
      <c r="G42" s="215"/>
      <c r="H42" s="200"/>
    </row>
    <row r="43" spans="1:8" ht="15.95" customHeight="1" x14ac:dyDescent="0.2">
      <c r="A43" s="194"/>
      <c r="C43" s="497" t="s">
        <v>323</v>
      </c>
      <c r="D43" s="505"/>
      <c r="E43" s="506"/>
      <c r="F43" s="214"/>
      <c r="G43" s="215"/>
      <c r="H43" s="200"/>
    </row>
    <row r="44" spans="1:8" ht="15.95" customHeight="1" x14ac:dyDescent="0.2">
      <c r="A44" s="194"/>
      <c r="C44" s="497" t="s">
        <v>324</v>
      </c>
      <c r="D44" s="505"/>
      <c r="E44" s="506"/>
      <c r="F44" s="214"/>
      <c r="G44" s="215"/>
      <c r="H44" s="200"/>
    </row>
    <row r="45" spans="1:8" ht="15.95" customHeight="1" x14ac:dyDescent="0.2">
      <c r="A45" s="194"/>
      <c r="C45" s="497" t="s">
        <v>325</v>
      </c>
      <c r="D45" s="505"/>
      <c r="E45" s="506"/>
      <c r="F45" s="214"/>
      <c r="G45" s="215"/>
      <c r="H45" s="200"/>
    </row>
    <row r="46" spans="1:8" ht="15.95" customHeight="1" x14ac:dyDescent="0.2">
      <c r="A46" s="194"/>
      <c r="C46" s="497" t="s">
        <v>325</v>
      </c>
      <c r="D46" s="505"/>
      <c r="E46" s="506"/>
      <c r="F46" s="214"/>
      <c r="G46" s="215"/>
      <c r="H46" s="200"/>
    </row>
    <row r="47" spans="1:8" ht="15.95" customHeight="1" x14ac:dyDescent="0.2">
      <c r="A47" s="194"/>
      <c r="C47" s="507" t="s">
        <v>326</v>
      </c>
      <c r="D47" s="508"/>
      <c r="E47" s="509"/>
      <c r="F47" s="216"/>
      <c r="G47" s="217"/>
      <c r="H47" s="208"/>
    </row>
    <row r="48" spans="1:8" ht="15.95" customHeight="1" thickBot="1" x14ac:dyDescent="0.25">
      <c r="A48" s="218"/>
      <c r="B48" s="219"/>
      <c r="C48" s="220"/>
      <c r="D48" s="220"/>
      <c r="E48" s="221"/>
      <c r="F48" s="222"/>
      <c r="G48" s="223" t="s">
        <v>327</v>
      </c>
      <c r="H48" s="224">
        <f>SUM(H38:H47)</f>
        <v>0</v>
      </c>
    </row>
    <row r="49" spans="1:8" ht="6.95" customHeight="1" thickBot="1" x14ac:dyDescent="0.25">
      <c r="B49" s="185"/>
      <c r="C49" s="185"/>
      <c r="D49" s="185"/>
      <c r="G49" s="71"/>
      <c r="H49" s="203"/>
    </row>
    <row r="50" spans="1:8" s="204" customFormat="1" ht="15.95" customHeight="1" thickBot="1" x14ac:dyDescent="0.25">
      <c r="A50" s="480" t="s">
        <v>328</v>
      </c>
      <c r="B50" s="481"/>
      <c r="C50" s="481"/>
      <c r="D50" s="481"/>
      <c r="E50" s="481"/>
      <c r="F50" s="481"/>
      <c r="G50" s="482"/>
      <c r="H50" s="225">
        <f>H23+H34+H48</f>
        <v>0</v>
      </c>
    </row>
    <row r="51" spans="1:8" ht="6.95" customHeight="1" thickBot="1" x14ac:dyDescent="0.25">
      <c r="B51" s="185"/>
      <c r="C51" s="185"/>
      <c r="D51" s="185"/>
      <c r="G51" s="71"/>
      <c r="H51" s="203"/>
    </row>
    <row r="52" spans="1:8" s="204" customFormat="1" ht="15.95" customHeight="1" x14ac:dyDescent="0.2">
      <c r="A52" s="470" t="s">
        <v>329</v>
      </c>
      <c r="B52" s="471"/>
      <c r="C52" s="471"/>
      <c r="D52" s="471"/>
      <c r="E52" s="471"/>
      <c r="F52" s="483"/>
      <c r="G52" s="483"/>
      <c r="H52" s="484"/>
    </row>
    <row r="53" spans="1:8" ht="15.95" customHeight="1" x14ac:dyDescent="0.2">
      <c r="A53" s="485"/>
      <c r="B53" s="486"/>
      <c r="C53" s="226" t="s">
        <v>317</v>
      </c>
      <c r="D53" s="227"/>
      <c r="E53" s="227"/>
      <c r="F53" s="491" t="s">
        <v>318</v>
      </c>
      <c r="G53" s="492"/>
      <c r="H53" s="195" t="s">
        <v>306</v>
      </c>
    </row>
    <row r="54" spans="1:8" ht="15.95" customHeight="1" x14ac:dyDescent="0.2">
      <c r="A54" s="487"/>
      <c r="B54" s="488"/>
      <c r="C54" s="493"/>
      <c r="D54" s="494"/>
      <c r="E54" s="495"/>
      <c r="F54" s="496"/>
      <c r="G54" s="495"/>
      <c r="H54" s="205"/>
    </row>
    <row r="55" spans="1:8" ht="15.95" customHeight="1" x14ac:dyDescent="0.2">
      <c r="A55" s="487"/>
      <c r="B55" s="488"/>
      <c r="C55" s="497"/>
      <c r="D55" s="498"/>
      <c r="E55" s="499"/>
      <c r="F55" s="500"/>
      <c r="G55" s="499"/>
      <c r="H55" s="200"/>
    </row>
    <row r="56" spans="1:8" ht="15.95" customHeight="1" x14ac:dyDescent="0.2">
      <c r="A56" s="489"/>
      <c r="B56" s="490"/>
      <c r="C56" s="501"/>
      <c r="D56" s="502"/>
      <c r="E56" s="503"/>
      <c r="F56" s="504"/>
      <c r="G56" s="503"/>
      <c r="H56" s="208"/>
    </row>
    <row r="57" spans="1:8" s="204" customFormat="1" ht="15.95" customHeight="1" thickBot="1" x14ac:dyDescent="0.25">
      <c r="A57" s="228"/>
      <c r="B57" s="229"/>
      <c r="C57" s="221"/>
      <c r="D57" s="221"/>
      <c r="E57" s="221"/>
      <c r="F57" s="460" t="s">
        <v>330</v>
      </c>
      <c r="G57" s="461"/>
      <c r="H57" s="202">
        <f>SUM(H54:H56)</f>
        <v>0</v>
      </c>
    </row>
    <row r="58" spans="1:8" ht="6.95" customHeight="1" thickBot="1" x14ac:dyDescent="0.25">
      <c r="B58" s="185"/>
      <c r="C58" s="185"/>
      <c r="D58" s="185"/>
      <c r="G58" s="71"/>
      <c r="H58" s="203"/>
    </row>
    <row r="59" spans="1:8" s="204" customFormat="1" ht="15.95" customHeight="1" thickBot="1" x14ac:dyDescent="0.25">
      <c r="A59" s="462" t="s">
        <v>331</v>
      </c>
      <c r="B59" s="463"/>
      <c r="C59" s="463"/>
      <c r="D59" s="463"/>
      <c r="E59" s="464"/>
      <c r="F59" s="464"/>
      <c r="G59" s="465"/>
      <c r="H59" s="225">
        <f>H50+H57</f>
        <v>0</v>
      </c>
    </row>
    <row r="60" spans="1:8" ht="6.95" customHeight="1" x14ac:dyDescent="0.2">
      <c r="B60" s="185"/>
      <c r="C60" s="185"/>
      <c r="D60" s="185"/>
      <c r="G60" s="71"/>
      <c r="H60" s="203"/>
    </row>
    <row r="61" spans="1:8" ht="64.5" customHeight="1" x14ac:dyDescent="0.2">
      <c r="A61" s="466" t="s">
        <v>364</v>
      </c>
      <c r="B61" s="467"/>
      <c r="C61" s="467"/>
      <c r="D61" s="467"/>
      <c r="E61" s="467"/>
      <c r="F61" s="468"/>
      <c r="G61" s="468"/>
      <c r="H61" s="469"/>
    </row>
    <row r="62" spans="1:8" ht="6.95" customHeight="1" thickBot="1" x14ac:dyDescent="0.25">
      <c r="B62" s="185"/>
      <c r="C62" s="185"/>
      <c r="D62" s="185"/>
      <c r="G62" s="71"/>
      <c r="H62" s="203"/>
    </row>
    <row r="63" spans="1:8" s="230" customFormat="1" ht="15.95" customHeight="1" x14ac:dyDescent="0.2">
      <c r="A63" s="470" t="s">
        <v>332</v>
      </c>
      <c r="B63" s="471"/>
      <c r="C63" s="472"/>
      <c r="D63" s="472"/>
      <c r="E63" s="472"/>
      <c r="F63" s="473"/>
      <c r="G63" s="473"/>
      <c r="H63" s="474"/>
    </row>
    <row r="64" spans="1:8" ht="27" customHeight="1" x14ac:dyDescent="0.2">
      <c r="A64" s="475"/>
      <c r="B64" s="476"/>
      <c r="C64" s="477" t="s">
        <v>333</v>
      </c>
      <c r="D64" s="478"/>
      <c r="E64" s="477" t="s">
        <v>334</v>
      </c>
      <c r="F64" s="479"/>
      <c r="G64" s="211" t="s">
        <v>335</v>
      </c>
      <c r="H64" s="231" t="s">
        <v>336</v>
      </c>
    </row>
    <row r="65" spans="1:8" ht="15.95" customHeight="1" x14ac:dyDescent="0.2">
      <c r="A65" s="444"/>
      <c r="B65" s="445"/>
      <c r="C65" s="454" t="s">
        <v>337</v>
      </c>
      <c r="D65" s="454"/>
      <c r="E65" s="455"/>
      <c r="F65" s="455"/>
      <c r="G65" s="358"/>
      <c r="H65" s="359"/>
    </row>
    <row r="66" spans="1:8" ht="15.95" customHeight="1" x14ac:dyDescent="0.2">
      <c r="A66" s="194"/>
      <c r="B66"/>
      <c r="C66" s="355"/>
      <c r="D66" s="357"/>
      <c r="E66" s="185"/>
      <c r="F66" s="351"/>
      <c r="G66" s="232">
        <v>0</v>
      </c>
      <c r="H66" s="233" t="e">
        <f>G66/$C$15</f>
        <v>#DIV/0!</v>
      </c>
    </row>
    <row r="67" spans="1:8" ht="15.95" customHeight="1" x14ac:dyDescent="0.2">
      <c r="A67" s="194"/>
      <c r="B67"/>
      <c r="C67" s="354"/>
      <c r="D67" s="357"/>
      <c r="E67" s="352"/>
      <c r="F67" s="356"/>
      <c r="G67" s="232">
        <v>0</v>
      </c>
      <c r="H67" s="233" t="e">
        <f>G67/$C$15</f>
        <v>#DIV/0!</v>
      </c>
    </row>
    <row r="68" spans="1:8" ht="15.95" customHeight="1" x14ac:dyDescent="0.2">
      <c r="A68" s="194"/>
      <c r="B68"/>
      <c r="C68" s="354"/>
      <c r="D68" s="353"/>
      <c r="E68" s="355"/>
      <c r="F68" s="357"/>
      <c r="G68" s="232">
        <v>0</v>
      </c>
      <c r="H68" s="233" t="e">
        <f>G68/$C$15</f>
        <v>#DIV/0!</v>
      </c>
    </row>
    <row r="69" spans="1:8" ht="15.95" customHeight="1" x14ac:dyDescent="0.2">
      <c r="A69" s="444"/>
      <c r="B69" s="445"/>
      <c r="C69" s="456" t="s">
        <v>338</v>
      </c>
      <c r="D69" s="457"/>
      <c r="E69" s="458"/>
      <c r="F69" s="459"/>
      <c r="G69" s="234"/>
      <c r="H69" s="235"/>
    </row>
    <row r="70" spans="1:8" ht="15.95" customHeight="1" x14ac:dyDescent="0.2">
      <c r="A70" s="444"/>
      <c r="B70" s="445"/>
      <c r="C70" s="450" t="s">
        <v>339</v>
      </c>
      <c r="D70" s="450"/>
      <c r="E70" s="448"/>
      <c r="F70" s="449"/>
      <c r="G70" s="236">
        <v>0</v>
      </c>
      <c r="H70" s="233" t="e">
        <f t="shared" ref="H70:H75" si="0">G70/$C$15</f>
        <v>#DIV/0!</v>
      </c>
    </row>
    <row r="71" spans="1:8" ht="15.95" customHeight="1" x14ac:dyDescent="0.2">
      <c r="A71" s="444"/>
      <c r="B71" s="445"/>
      <c r="C71" s="450" t="s">
        <v>340</v>
      </c>
      <c r="D71" s="450"/>
      <c r="E71" s="448"/>
      <c r="F71" s="449"/>
      <c r="G71" s="236">
        <v>0</v>
      </c>
      <c r="H71" s="233" t="e">
        <f t="shared" si="0"/>
        <v>#DIV/0!</v>
      </c>
    </row>
    <row r="72" spans="1:8" ht="15.95" customHeight="1" x14ac:dyDescent="0.2">
      <c r="A72" s="444"/>
      <c r="B72" s="445"/>
      <c r="C72" s="451"/>
      <c r="D72" s="452"/>
      <c r="E72" s="453"/>
      <c r="F72" s="447"/>
      <c r="G72" s="237">
        <v>0</v>
      </c>
      <c r="H72" s="233" t="e">
        <f t="shared" si="0"/>
        <v>#DIV/0!</v>
      </c>
    </row>
    <row r="73" spans="1:8" ht="15.95" customHeight="1" x14ac:dyDescent="0.2">
      <c r="A73" s="444"/>
      <c r="B73" s="445"/>
      <c r="C73" s="446"/>
      <c r="D73" s="447"/>
      <c r="E73" s="448"/>
      <c r="F73" s="449"/>
      <c r="G73" s="237">
        <v>0</v>
      </c>
      <c r="H73" s="233" t="e">
        <f t="shared" si="0"/>
        <v>#DIV/0!</v>
      </c>
    </row>
    <row r="74" spans="1:8" ht="15.95" customHeight="1" x14ac:dyDescent="0.2">
      <c r="A74" s="194"/>
      <c r="B74"/>
      <c r="C74" s="446"/>
      <c r="D74" s="447"/>
      <c r="E74" s="448"/>
      <c r="F74" s="449"/>
      <c r="G74" s="237">
        <v>0</v>
      </c>
      <c r="H74" s="233" t="e">
        <f t="shared" si="0"/>
        <v>#DIV/0!</v>
      </c>
    </row>
    <row r="75" spans="1:8" ht="15.95" customHeight="1" x14ac:dyDescent="0.2">
      <c r="A75" s="444"/>
      <c r="B75" s="445"/>
      <c r="C75" s="446"/>
      <c r="D75" s="447"/>
      <c r="E75" s="448"/>
      <c r="F75" s="449"/>
      <c r="G75" s="237">
        <v>0</v>
      </c>
      <c r="H75" s="233" t="e">
        <f t="shared" si="0"/>
        <v>#DIV/0!</v>
      </c>
    </row>
    <row r="76" spans="1:8" ht="15.95" customHeight="1" x14ac:dyDescent="0.2">
      <c r="A76" s="439"/>
      <c r="B76" s="440"/>
      <c r="C76" s="441"/>
      <c r="D76" s="442"/>
      <c r="E76" s="443"/>
      <c r="F76" s="442"/>
      <c r="G76" s="238"/>
      <c r="H76" s="239" t="str">
        <f t="shared" ref="H76" si="1">IF(G76&gt;0,G76/G$77,"")</f>
        <v/>
      </c>
    </row>
    <row r="77" spans="1:8" s="204" customFormat="1" ht="15.95" customHeight="1" thickBot="1" x14ac:dyDescent="0.25">
      <c r="A77" s="228"/>
      <c r="B77" s="221"/>
      <c r="C77" s="221"/>
      <c r="D77" s="240"/>
      <c r="E77" s="241"/>
      <c r="F77" s="242" t="s">
        <v>341</v>
      </c>
      <c r="G77" s="243">
        <f>SUM(G65:G76)</f>
        <v>0</v>
      </c>
      <c r="H77" s="244" t="e">
        <f>SUM(H65:H76)</f>
        <v>#DIV/0!</v>
      </c>
    </row>
    <row r="78" spans="1:8" ht="15.75" customHeight="1" x14ac:dyDescent="0.2">
      <c r="B78" s="440"/>
      <c r="C78" s="440"/>
      <c r="D78" s="440"/>
      <c r="E78" s="440"/>
      <c r="F78" s="185"/>
      <c r="G78" s="185"/>
    </row>
    <row r="79" spans="1:8" ht="15.75" customHeight="1" x14ac:dyDescent="0.2">
      <c r="B79" s="185"/>
      <c r="C79" s="185"/>
      <c r="D79" s="185"/>
      <c r="E79" s="185"/>
      <c r="F79" s="185"/>
      <c r="G79" s="185"/>
    </row>
    <row r="80" spans="1:8" ht="15.95" customHeight="1" x14ac:dyDescent="0.2">
      <c r="B80" s="199" t="s">
        <v>342</v>
      </c>
      <c r="C80" s="245" t="s">
        <v>343</v>
      </c>
      <c r="D80" s="119"/>
      <c r="E80" s="199" t="s">
        <v>342</v>
      </c>
      <c r="F80" s="245" t="s">
        <v>343</v>
      </c>
      <c r="G80" s="119"/>
    </row>
    <row r="81" spans="2:7" ht="15.95" customHeight="1" x14ac:dyDescent="0.2">
      <c r="B81" s="437" t="s">
        <v>344</v>
      </c>
      <c r="C81" s="435" t="s">
        <v>345</v>
      </c>
      <c r="D81" s="436"/>
      <c r="E81" s="437" t="s">
        <v>344</v>
      </c>
      <c r="F81" s="435" t="s">
        <v>345</v>
      </c>
      <c r="G81" s="436"/>
    </row>
    <row r="82" spans="2:7" ht="15.95" customHeight="1" x14ac:dyDescent="0.2">
      <c r="B82" s="437"/>
      <c r="C82" s="246"/>
      <c r="D82" s="246"/>
      <c r="E82" s="437"/>
      <c r="F82" s="246"/>
      <c r="G82" s="246"/>
    </row>
    <row r="83" spans="2:7" ht="15.95" customHeight="1" x14ac:dyDescent="0.2">
      <c r="B83" s="437"/>
      <c r="C83" s="245" t="s">
        <v>343</v>
      </c>
      <c r="D83" s="119"/>
      <c r="E83" s="437"/>
      <c r="F83" s="245" t="s">
        <v>343</v>
      </c>
      <c r="G83" s="119"/>
    </row>
    <row r="84" spans="2:7" ht="15.95" customHeight="1" x14ac:dyDescent="0.2">
      <c r="B84" s="247"/>
      <c r="C84" s="435" t="s">
        <v>346</v>
      </c>
      <c r="D84" s="436"/>
      <c r="E84" s="247"/>
      <c r="F84" s="435" t="s">
        <v>346</v>
      </c>
      <c r="G84" s="436"/>
    </row>
    <row r="85" spans="2:7" ht="15.95" customHeight="1" x14ac:dyDescent="0.2">
      <c r="B85" s="437" t="s">
        <v>347</v>
      </c>
      <c r="C85" s="246"/>
      <c r="E85" s="437" t="s">
        <v>347</v>
      </c>
      <c r="F85" s="246"/>
    </row>
    <row r="86" spans="2:7" ht="15.95" customHeight="1" x14ac:dyDescent="0.2">
      <c r="B86" s="438"/>
      <c r="C86" s="245"/>
      <c r="D86" s="245"/>
      <c r="E86" s="438"/>
      <c r="F86" s="245"/>
      <c r="G86" s="245"/>
    </row>
    <row r="87" spans="2:7" ht="15.95" customHeight="1" x14ac:dyDescent="0.2">
      <c r="B87" s="199"/>
      <c r="C87" s="248"/>
      <c r="D87" s="248"/>
      <c r="E87" s="199"/>
      <c r="F87" s="248"/>
      <c r="G87" s="248"/>
    </row>
    <row r="88" spans="2:7" ht="15.95" customHeight="1" x14ac:dyDescent="0.2">
      <c r="B88" s="437" t="s">
        <v>348</v>
      </c>
      <c r="C88" s="249"/>
      <c r="E88" s="437" t="s">
        <v>348</v>
      </c>
      <c r="F88" s="249"/>
    </row>
    <row r="89" spans="2:7" ht="15.95" customHeight="1" x14ac:dyDescent="0.2">
      <c r="B89" s="438"/>
      <c r="C89" s="250" t="s">
        <v>349</v>
      </c>
      <c r="D89" s="186"/>
      <c r="E89" s="438"/>
      <c r="F89" s="250" t="s">
        <v>349</v>
      </c>
      <c r="G89" s="186"/>
    </row>
    <row r="90" spans="2:7" ht="15.95" customHeight="1" x14ac:dyDescent="0.2">
      <c r="C90" s="435" t="s">
        <v>350</v>
      </c>
      <c r="D90" s="436"/>
      <c r="F90" s="435" t="s">
        <v>350</v>
      </c>
      <c r="G90" s="436"/>
    </row>
  </sheetData>
  <mergeCells count="104">
    <mergeCell ref="A1:H1"/>
    <mergeCell ref="A8:H8"/>
    <mergeCell ref="A9:H9"/>
    <mergeCell ref="A10:E10"/>
    <mergeCell ref="A11:H11"/>
    <mergeCell ref="A12:B14"/>
    <mergeCell ref="C12:D14"/>
    <mergeCell ref="E12:F14"/>
    <mergeCell ref="G12:H14"/>
    <mergeCell ref="C19:E19"/>
    <mergeCell ref="F19:G19"/>
    <mergeCell ref="C20:E20"/>
    <mergeCell ref="F20:G20"/>
    <mergeCell ref="C21:E21"/>
    <mergeCell ref="F21:G21"/>
    <mergeCell ref="A15:B15"/>
    <mergeCell ref="C15:D15"/>
    <mergeCell ref="E15:F15"/>
    <mergeCell ref="G15:H15"/>
    <mergeCell ref="A17:H17"/>
    <mergeCell ref="A18:H18"/>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42:E42"/>
    <mergeCell ref="C43:E43"/>
    <mergeCell ref="C44:E44"/>
    <mergeCell ref="C45:E45"/>
    <mergeCell ref="C46:E46"/>
    <mergeCell ref="C47:E47"/>
    <mergeCell ref="A36:H36"/>
    <mergeCell ref="C37:D37"/>
    <mergeCell ref="C38:E38"/>
    <mergeCell ref="C39:E39"/>
    <mergeCell ref="C40:E40"/>
    <mergeCell ref="C41:E41"/>
    <mergeCell ref="A50:G50"/>
    <mergeCell ref="A52:H52"/>
    <mergeCell ref="A53:B56"/>
    <mergeCell ref="F53:G53"/>
    <mergeCell ref="C54:E54"/>
    <mergeCell ref="F54:G54"/>
    <mergeCell ref="C55:E55"/>
    <mergeCell ref="F55:G55"/>
    <mergeCell ref="C56:E56"/>
    <mergeCell ref="F56:G56"/>
    <mergeCell ref="A65:B65"/>
    <mergeCell ref="C65:D65"/>
    <mergeCell ref="E65:F65"/>
    <mergeCell ref="A69:B69"/>
    <mergeCell ref="C69:F69"/>
    <mergeCell ref="A70:B70"/>
    <mergeCell ref="C70:D70"/>
    <mergeCell ref="E70:F70"/>
    <mergeCell ref="F57:G57"/>
    <mergeCell ref="A59:G59"/>
    <mergeCell ref="A61:H61"/>
    <mergeCell ref="A63:H63"/>
    <mergeCell ref="A64:B64"/>
    <mergeCell ref="C64:D64"/>
    <mergeCell ref="E64:F64"/>
    <mergeCell ref="A73:B73"/>
    <mergeCell ref="C73:D73"/>
    <mergeCell ref="E73:F73"/>
    <mergeCell ref="C74:D74"/>
    <mergeCell ref="E74:F74"/>
    <mergeCell ref="A75:B75"/>
    <mergeCell ref="C75:D75"/>
    <mergeCell ref="E75:F75"/>
    <mergeCell ref="A71:B71"/>
    <mergeCell ref="C71:D71"/>
    <mergeCell ref="E71:F71"/>
    <mergeCell ref="A72:B72"/>
    <mergeCell ref="C72:D72"/>
    <mergeCell ref="E72:F72"/>
    <mergeCell ref="C90:D90"/>
    <mergeCell ref="F90:G90"/>
    <mergeCell ref="C84:D84"/>
    <mergeCell ref="F84:G84"/>
    <mergeCell ref="B85:B86"/>
    <mergeCell ref="E85:E86"/>
    <mergeCell ref="B88:B89"/>
    <mergeCell ref="E88:E89"/>
    <mergeCell ref="A76:B76"/>
    <mergeCell ref="C76:D76"/>
    <mergeCell ref="E76:F76"/>
    <mergeCell ref="B78:E78"/>
    <mergeCell ref="B81:B83"/>
    <mergeCell ref="C81:D81"/>
    <mergeCell ref="E81:E83"/>
    <mergeCell ref="F81:G8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I29"/>
  <sheetViews>
    <sheetView showGridLines="0" tabSelected="1" workbookViewId="0">
      <selection activeCell="K2" sqref="K2"/>
    </sheetView>
  </sheetViews>
  <sheetFormatPr baseColWidth="10" defaultRowHeight="12.75" x14ac:dyDescent="0.2"/>
  <cols>
    <col min="1" max="2" width="1.7109375" customWidth="1"/>
    <col min="9" max="9" width="77.7109375" customWidth="1"/>
  </cols>
  <sheetData>
    <row r="1" spans="1:9" x14ac:dyDescent="0.2">
      <c r="A1" s="122"/>
      <c r="B1" s="122"/>
      <c r="C1" s="122"/>
      <c r="D1" s="122"/>
      <c r="E1" s="122"/>
      <c r="F1" s="122"/>
      <c r="G1" s="122"/>
      <c r="H1" s="122"/>
      <c r="I1" s="122"/>
    </row>
    <row r="2" spans="1:9" x14ac:dyDescent="0.2">
      <c r="A2" s="1"/>
      <c r="B2" s="1"/>
      <c r="C2" s="1"/>
      <c r="D2" s="1"/>
      <c r="E2" s="1"/>
      <c r="F2" s="1"/>
      <c r="G2" s="1"/>
      <c r="H2" s="1"/>
      <c r="I2" s="71" t="s">
        <v>407</v>
      </c>
    </row>
    <row r="3" spans="1:9" x14ac:dyDescent="0.2">
      <c r="A3" s="1"/>
      <c r="B3" s="1"/>
      <c r="C3" s="1"/>
      <c r="D3" s="118"/>
      <c r="E3" s="71"/>
      <c r="F3" s="71"/>
      <c r="G3" s="1"/>
      <c r="H3" s="1"/>
      <c r="I3" s="71" t="s">
        <v>408</v>
      </c>
    </row>
    <row r="4" spans="1:9" x14ac:dyDescent="0.2">
      <c r="A4" s="1"/>
      <c r="B4" s="1"/>
      <c r="C4" s="1"/>
      <c r="D4" s="71"/>
      <c r="E4" s="71"/>
      <c r="F4" s="71"/>
      <c r="G4" s="1"/>
      <c r="H4" s="1"/>
      <c r="I4" s="71" t="s">
        <v>368</v>
      </c>
    </row>
    <row r="5" spans="1:9" x14ac:dyDescent="0.2">
      <c r="A5" s="1"/>
      <c r="B5" s="1"/>
      <c r="C5" s="1"/>
      <c r="D5" s="118"/>
      <c r="E5" s="71"/>
      <c r="F5" s="71"/>
      <c r="G5" s="1"/>
      <c r="H5" s="1"/>
    </row>
    <row r="6" spans="1:9" x14ac:dyDescent="0.2">
      <c r="A6" s="1"/>
      <c r="B6" s="1"/>
      <c r="C6" s="1"/>
      <c r="D6" s="71"/>
      <c r="E6" s="71"/>
      <c r="F6" s="71"/>
      <c r="G6" s="1"/>
      <c r="H6" s="1"/>
    </row>
    <row r="7" spans="1:9" x14ac:dyDescent="0.2">
      <c r="A7" s="1"/>
      <c r="B7" s="1"/>
      <c r="C7" s="1"/>
      <c r="D7" s="71"/>
      <c r="E7" s="71"/>
      <c r="F7" s="71"/>
      <c r="G7" s="1"/>
      <c r="H7" s="1"/>
      <c r="I7" s="71"/>
    </row>
    <row r="8" spans="1:9" s="99" customFormat="1" x14ac:dyDescent="0.2">
      <c r="B8" s="362" t="s">
        <v>392</v>
      </c>
      <c r="D8" s="71"/>
      <c r="E8" s="71"/>
      <c r="F8" s="71"/>
      <c r="I8" s="71"/>
    </row>
    <row r="9" spans="1:9" s="99" customFormat="1" x14ac:dyDescent="0.2"/>
    <row r="10" spans="1:9" s="99" customFormat="1" ht="15.95" customHeight="1" x14ac:dyDescent="0.2">
      <c r="A10" s="363" t="s">
        <v>369</v>
      </c>
      <c r="B10" s="99" t="s">
        <v>390</v>
      </c>
    </row>
    <row r="11" spans="1:9" s="99" customFormat="1" ht="15.95" customHeight="1" x14ac:dyDescent="0.2">
      <c r="A11" s="363"/>
    </row>
    <row r="12" spans="1:9" s="99" customFormat="1" ht="15.95" customHeight="1" x14ac:dyDescent="0.2">
      <c r="A12" s="363" t="s">
        <v>369</v>
      </c>
      <c r="B12" s="99" t="s">
        <v>396</v>
      </c>
    </row>
    <row r="13" spans="1:9" s="99" customFormat="1" ht="15.95" customHeight="1" x14ac:dyDescent="0.2">
      <c r="A13" s="363"/>
      <c r="B13" s="293" t="s">
        <v>366</v>
      </c>
      <c r="C13" s="99" t="s">
        <v>397</v>
      </c>
    </row>
    <row r="14" spans="1:9" s="99" customFormat="1" ht="15.95" customHeight="1" x14ac:dyDescent="0.2">
      <c r="A14" s="363"/>
      <c r="B14" s="293"/>
    </row>
    <row r="15" spans="1:9" s="99" customFormat="1" ht="15.95" customHeight="1" x14ac:dyDescent="0.2">
      <c r="A15" s="363" t="s">
        <v>369</v>
      </c>
      <c r="B15" s="230" t="s">
        <v>399</v>
      </c>
    </row>
    <row r="16" spans="1:9" s="99" customFormat="1" ht="15.95" customHeight="1" x14ac:dyDescent="0.2">
      <c r="A16" s="363"/>
    </row>
    <row r="17" spans="1:8" s="99" customFormat="1" ht="15.95" customHeight="1" x14ac:dyDescent="0.2">
      <c r="A17" s="363" t="s">
        <v>369</v>
      </c>
      <c r="B17" s="99" t="s">
        <v>370</v>
      </c>
    </row>
    <row r="18" spans="1:8" s="99" customFormat="1" ht="15.95" customHeight="1" x14ac:dyDescent="0.2">
      <c r="A18" s="363"/>
      <c r="B18" s="293" t="s">
        <v>366</v>
      </c>
      <c r="C18" s="99" t="s">
        <v>398</v>
      </c>
    </row>
    <row r="19" spans="1:8" s="99" customFormat="1" ht="15.95" customHeight="1" x14ac:dyDescent="0.2">
      <c r="A19" s="363"/>
      <c r="B19" s="293"/>
    </row>
    <row r="20" spans="1:8" s="99" customFormat="1" ht="15.95" customHeight="1" x14ac:dyDescent="0.2">
      <c r="A20" s="363" t="s">
        <v>369</v>
      </c>
      <c r="B20" s="99" t="s">
        <v>405</v>
      </c>
    </row>
    <row r="21" spans="1:8" s="99" customFormat="1" ht="15.95" customHeight="1" x14ac:dyDescent="0.2">
      <c r="A21" s="363"/>
      <c r="B21" s="99" t="s">
        <v>366</v>
      </c>
      <c r="C21" s="99" t="s">
        <v>406</v>
      </c>
    </row>
    <row r="22" spans="1:8" s="99" customFormat="1" ht="15.95" customHeight="1" x14ac:dyDescent="0.2">
      <c r="A22" s="363"/>
      <c r="B22" s="583" t="s">
        <v>409</v>
      </c>
      <c r="C22" s="445"/>
      <c r="D22" s="445"/>
      <c r="E22" s="445"/>
      <c r="F22" s="445"/>
      <c r="G22" s="445"/>
      <c r="H22" s="445"/>
    </row>
    <row r="23" spans="1:8" s="99" customFormat="1" ht="15.95" customHeight="1" x14ac:dyDescent="0.2">
      <c r="A23" s="293"/>
    </row>
    <row r="24" spans="1:8" s="99" customFormat="1" ht="15.95" customHeight="1" x14ac:dyDescent="0.2">
      <c r="A24" s="363" t="s">
        <v>369</v>
      </c>
      <c r="B24" s="99" t="s">
        <v>393</v>
      </c>
    </row>
    <row r="25" spans="1:8" s="99" customFormat="1" ht="15.95" customHeight="1" x14ac:dyDescent="0.2"/>
    <row r="26" spans="1:8" s="99" customFormat="1" ht="15.95" customHeight="1" x14ac:dyDescent="0.2">
      <c r="A26" s="363" t="s">
        <v>369</v>
      </c>
      <c r="B26" s="364" t="s">
        <v>371</v>
      </c>
    </row>
    <row r="27" spans="1:8" s="99" customFormat="1" ht="15.95" customHeight="1" x14ac:dyDescent="0.2">
      <c r="B27" s="99" t="s">
        <v>366</v>
      </c>
      <c r="C27" s="99" t="s">
        <v>391</v>
      </c>
    </row>
    <row r="28" spans="1:8" s="99" customFormat="1" ht="15.95" customHeight="1" x14ac:dyDescent="0.2">
      <c r="B28" s="99" t="s">
        <v>366</v>
      </c>
      <c r="C28" s="99" t="s">
        <v>400</v>
      </c>
      <c r="E28" s="182"/>
    </row>
    <row r="29" spans="1:8" x14ac:dyDescent="0.2">
      <c r="A29" s="1"/>
      <c r="B29" s="1"/>
      <c r="C29" s="1"/>
    </row>
  </sheetData>
  <mergeCells count="1">
    <mergeCell ref="B22:H22"/>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CMFREL-1750552771-3661</_dlc_DocId>
    <_dlc_DocIdUrl xmlns="dc2e72fa-f2bf-4b7e-897e-98e66666beee">
      <Url>https://telefilm.sharepoint.com/sites/TheRebrandGroup/_layouts/15/DocIdRedir.aspx?ID=CMFREL-1750552771-3661</Url>
      <Description>CMFREL-1750552771-3661</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3.xml><?xml version="1.0" encoding="utf-8"?>
<ds:datastoreItem xmlns:ds="http://schemas.openxmlformats.org/officeDocument/2006/customXml" ds:itemID="{9E27FCC8-A08F-4846-9705-3C97A648FD4E}"/>
</file>

<file path=customXml/itemProps4.xml><?xml version="1.0" encoding="utf-8"?>
<ds:datastoreItem xmlns:ds="http://schemas.openxmlformats.org/officeDocument/2006/customXml" ds:itemID="{6C93E466-1001-47AC-89CF-9D934F8F2A6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2024-04-08T14:52:28Z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16176682-7abd-4b7a-8e39-519646592b96</vt:lpwstr>
  </property>
</Properties>
</file>